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3" sheetId="1" r:id="rId1"/>
  </sheets>
  <definedNames>
    <definedName name="_xlnm.Print_Titles" localSheetId="0">'2013'!$A:$A</definedName>
    <definedName name="_xlnm.Print_Area" localSheetId="0">'2013'!$A$1:$H$59</definedName>
  </definedNames>
  <calcPr fullCalcOnLoad="1"/>
</workbook>
</file>

<file path=xl/sharedStrings.xml><?xml version="1.0" encoding="utf-8"?>
<sst xmlns="http://schemas.openxmlformats.org/spreadsheetml/2006/main" count="62" uniqueCount="61">
  <si>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</si>
  <si>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</si>
  <si>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</si>
  <si>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</si>
  <si>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</si>
  <si>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</si>
  <si>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</si>
  <si>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</si>
  <si>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</si>
  <si>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</si>
  <si>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</si>
  <si>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</si>
  <si>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</si>
  <si>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</si>
  <si>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</si>
  <si>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</si>
  <si>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</si>
  <si>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</si>
  <si>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</si>
  <si>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</si>
  <si>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</si>
  <si>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</si>
  <si>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</si>
  <si>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</si>
  <si>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</si>
  <si>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</si>
  <si>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</si>
  <si>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</si>
  <si>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</si>
  <si>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</si>
  <si>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</si>
  <si>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</si>
  <si>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</si>
  <si>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</si>
  <si>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</si>
  <si>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</si>
  <si>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</si>
  <si>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</si>
  <si>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</si>
  <si>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</si>
  <si>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</si>
  <si>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</si>
  <si>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</si>
  <si>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</si>
  <si>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</si>
  <si>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</si>
  <si>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</si>
  <si>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</si>
  <si>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</si>
  <si>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</si>
  <si>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Исполнение
на 01.02.2013г.</t>
  </si>
  <si>
    <t>В Т.Ч. БЕЗВ. ПОСТУПЛЕНИЯ ИЗ ФБ, ОБ</t>
  </si>
  <si>
    <t>% исполнения</t>
  </si>
  <si>
    <t>Субсидии бюджетам поселений на реализацию мероприятий перечня проектов народных иннициатив</t>
  </si>
  <si>
    <r>
      <t xml:space="preserve">Субсидии бюджетам поселений на выплату заработной платы с начислениями на нее </t>
    </r>
    <r>
      <rPr>
        <b/>
        <u val="single"/>
        <sz val="11"/>
        <rFont val="Times New Roman"/>
        <family val="1"/>
      </rPr>
      <t xml:space="preserve"> работникам  учреждений культуры</t>
    </r>
    <r>
      <rPr>
        <sz val="11"/>
        <rFont val="Times New Roman"/>
        <family val="1"/>
      </rPr>
      <t>, находящихся в ведении органов местного самоуправления поселений Ирк. Области</t>
    </r>
  </si>
  <si>
    <t>Уточненный
план
на 01.10.13 г.</t>
  </si>
  <si>
    <t>Исполнение на 01.10.2013</t>
  </si>
  <si>
    <t>Поступление
на 01.10.2013г.</t>
  </si>
  <si>
    <t>Внесение
изменений</t>
  </si>
  <si>
    <t>ДОТАЦИИ, СУБСИДИИ И СУБВЕНЦИИ, ПРЕДОСТАВЛЯЕМЫЕ 
ИЗ ФЕДЕРАЛЬНОГО, ОБЛАСТНОГО И РАЙОННОГО БЮДЖЕТОВ
БЮДЖЕТУ БЕРЕЗНЯКОВСКОГО СЕЛЬСКОГО ПОСЕЛЕНИЯ 
ЗА   9  МЕСЯЦЕВ  2013 ГОДА</t>
  </si>
  <si>
    <t xml:space="preserve">Приложение № 12 к Постановлению
Березняковского сельского поселения   
"Отчет об исполнении бюджета Березняковского 
сельского поселения за 9 месяцев 2013 года"
от "   17   "  октября 2013 года №  95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</si>
</sst>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2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4" fillId="35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horizontal="right" vertical="center"/>
    </xf>
    <xf numFmtId="0" fontId="15" fillId="33" borderId="14" xfId="0" applyFont="1" applyFill="1" applyBorder="1" applyAlignment="1">
      <alignment vertical="center"/>
    </xf>
    <xf numFmtId="4" fontId="15" fillId="33" borderId="15" xfId="0" applyNumberFormat="1" applyFont="1" applyFill="1" applyBorder="1" applyAlignment="1">
      <alignment horizontal="right" vertical="center"/>
    </xf>
    <xf numFmtId="0" fontId="14" fillId="35" borderId="14" xfId="0" applyFont="1" applyFill="1" applyBorder="1" applyAlignment="1">
      <alignment vertical="center" wrapText="1"/>
    </xf>
    <xf numFmtId="4" fontId="14" fillId="0" borderId="15" xfId="0" applyNumberFormat="1" applyFont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4" fontId="15" fillId="33" borderId="15" xfId="0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4" fontId="3" fillId="34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14" fillId="0" borderId="14" xfId="0" applyNumberFormat="1" applyFont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4" fontId="14" fillId="34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0.140625" style="1" customWidth="1"/>
    <col min="2" max="2" width="15.8515625" style="1" customWidth="1"/>
    <col min="3" max="3" width="16.00390625" style="1" customWidth="1"/>
    <col min="4" max="4" width="14.28125" style="1" customWidth="1"/>
    <col min="5" max="5" width="14.7109375" style="1" customWidth="1"/>
    <col min="6" max="6" width="14.140625" style="1" customWidth="1"/>
    <col min="7" max="7" width="14.28125" style="1" customWidth="1"/>
    <col min="8" max="8" width="12.8515625" style="1" hidden="1" customWidth="1"/>
    <col min="9" max="16384" width="9.140625" style="1" customWidth="1"/>
  </cols>
  <sheetData>
    <row r="1" spans="1:8" ht="110.25" customHeight="1">
      <c r="A1" s="64" t="s">
        <v>60</v>
      </c>
      <c r="B1" s="64"/>
      <c r="C1" s="64"/>
      <c r="D1" s="64"/>
      <c r="E1" s="64"/>
      <c r="F1" s="64"/>
      <c r="G1" s="64"/>
      <c r="H1" s="64"/>
    </row>
    <row r="2" ht="17.25" customHeight="1">
      <c r="A2" s="11"/>
    </row>
    <row r="3" spans="1:8" ht="78.75" customHeight="1">
      <c r="A3" s="65" t="s">
        <v>59</v>
      </c>
      <c r="B3" s="65"/>
      <c r="C3" s="65"/>
      <c r="D3" s="65"/>
      <c r="E3" s="65"/>
      <c r="F3" s="65"/>
      <c r="G3" s="65"/>
      <c r="H3" s="65"/>
    </row>
    <row r="4" spans="2:8" ht="16.5" customHeight="1">
      <c r="B4" s="12"/>
      <c r="C4" s="12"/>
      <c r="D4" s="12"/>
      <c r="E4" s="12"/>
      <c r="F4" s="12"/>
      <c r="G4" s="12"/>
      <c r="H4" s="12"/>
    </row>
    <row r="5" spans="1:8" ht="18" customHeight="1" thickBot="1">
      <c r="A5" s="13"/>
      <c r="B5" s="14"/>
      <c r="C5" s="14"/>
      <c r="D5" s="14"/>
      <c r="E5" s="14"/>
      <c r="F5" s="14"/>
      <c r="G5" s="14"/>
      <c r="H5" s="14" t="s">
        <v>0</v>
      </c>
    </row>
    <row r="6" spans="1:8" ht="21.75" customHeight="1">
      <c r="A6" s="66" t="s">
        <v>1</v>
      </c>
      <c r="B6" s="68" t="s">
        <v>5</v>
      </c>
      <c r="C6" s="68" t="s">
        <v>58</v>
      </c>
      <c r="D6" s="68" t="s">
        <v>55</v>
      </c>
      <c r="E6" s="68" t="s">
        <v>56</v>
      </c>
      <c r="F6" s="68" t="s">
        <v>52</v>
      </c>
      <c r="G6" s="62" t="s">
        <v>57</v>
      </c>
      <c r="H6" s="60" t="s">
        <v>50</v>
      </c>
    </row>
    <row r="7" spans="1:8" ht="25.5" customHeight="1" thickBot="1">
      <c r="A7" s="67"/>
      <c r="B7" s="69"/>
      <c r="C7" s="69"/>
      <c r="D7" s="69"/>
      <c r="E7" s="69"/>
      <c r="F7" s="69"/>
      <c r="G7" s="63"/>
      <c r="H7" s="61"/>
    </row>
    <row r="8" spans="1:8" s="2" customFormat="1" ht="18" customHeight="1">
      <c r="A8" s="39" t="s">
        <v>2</v>
      </c>
      <c r="B8" s="24">
        <f aca="true" t="shared" si="0" ref="B8:H8">SUM(B9,B12)</f>
        <v>5131</v>
      </c>
      <c r="C8" s="24">
        <f t="shared" si="0"/>
        <v>0</v>
      </c>
      <c r="D8" s="24">
        <f t="shared" si="0"/>
        <v>5131</v>
      </c>
      <c r="E8" s="24">
        <f t="shared" si="0"/>
        <v>3201.0899999999997</v>
      </c>
      <c r="F8" s="24">
        <f>E8/D8*100</f>
        <v>62.387253946599095</v>
      </c>
      <c r="G8" s="40">
        <f t="shared" si="0"/>
        <v>3851</v>
      </c>
      <c r="H8" s="28">
        <f t="shared" si="0"/>
        <v>203.79999999999998</v>
      </c>
    </row>
    <row r="9" spans="1:8" s="3" customFormat="1" ht="13.5" customHeight="1">
      <c r="A9" s="41" t="s">
        <v>6</v>
      </c>
      <c r="B9" s="18">
        <f aca="true" t="shared" si="1" ref="B9:H9">SUM(B10:B11)</f>
        <v>3226</v>
      </c>
      <c r="C9" s="18">
        <f t="shared" si="1"/>
        <v>0</v>
      </c>
      <c r="D9" s="18">
        <f t="shared" si="1"/>
        <v>3226</v>
      </c>
      <c r="E9" s="18">
        <f t="shared" si="1"/>
        <v>2299.68</v>
      </c>
      <c r="F9" s="25">
        <f aca="true" t="shared" si="2" ref="F9:F58">E9/D9*100</f>
        <v>71.28580285182889</v>
      </c>
      <c r="G9" s="42">
        <f t="shared" si="1"/>
        <v>2420</v>
      </c>
      <c r="H9" s="29">
        <f t="shared" si="1"/>
        <v>157.7</v>
      </c>
    </row>
    <row r="10" spans="1:8" ht="43.5" customHeight="1">
      <c r="A10" s="43" t="s">
        <v>7</v>
      </c>
      <c r="B10" s="19">
        <v>3226</v>
      </c>
      <c r="C10" s="19">
        <v>0</v>
      </c>
      <c r="D10" s="19">
        <f>SUM(B10:C10)</f>
        <v>3226</v>
      </c>
      <c r="E10" s="19">
        <v>2299.68</v>
      </c>
      <c r="F10" s="26">
        <f t="shared" si="2"/>
        <v>71.28580285182889</v>
      </c>
      <c r="G10" s="44">
        <v>2420</v>
      </c>
      <c r="H10" s="30">
        <v>157.7</v>
      </c>
    </row>
    <row r="11" spans="1:8" s="4" customFormat="1" ht="24" customHeight="1" hidden="1">
      <c r="A11" s="45" t="s">
        <v>8</v>
      </c>
      <c r="B11" s="20"/>
      <c r="C11" s="20"/>
      <c r="D11" s="20"/>
      <c r="E11" s="20"/>
      <c r="F11" s="24" t="e">
        <f t="shared" si="2"/>
        <v>#DIV/0!</v>
      </c>
      <c r="G11" s="46"/>
      <c r="H11" s="31"/>
    </row>
    <row r="12" spans="1:8" s="3" customFormat="1" ht="14.25" customHeight="1">
      <c r="A12" s="41" t="s">
        <v>9</v>
      </c>
      <c r="B12" s="21">
        <f aca="true" t="shared" si="3" ref="B12:H12">SUM(B13:B15)</f>
        <v>1905</v>
      </c>
      <c r="C12" s="21">
        <f t="shared" si="3"/>
        <v>0</v>
      </c>
      <c r="D12" s="21">
        <f t="shared" si="3"/>
        <v>1905</v>
      </c>
      <c r="E12" s="21">
        <f t="shared" si="3"/>
        <v>901.41</v>
      </c>
      <c r="F12" s="25">
        <f t="shared" si="2"/>
        <v>47.31811023622047</v>
      </c>
      <c r="G12" s="47">
        <f t="shared" si="3"/>
        <v>1431</v>
      </c>
      <c r="H12" s="32">
        <f t="shared" si="3"/>
        <v>46.1</v>
      </c>
    </row>
    <row r="13" spans="1:8" ht="54" customHeight="1">
      <c r="A13" s="48" t="s">
        <v>10</v>
      </c>
      <c r="B13" s="19">
        <v>1905</v>
      </c>
      <c r="C13" s="19">
        <v>0</v>
      </c>
      <c r="D13" s="19">
        <f>SUM(B13:C13)</f>
        <v>1905</v>
      </c>
      <c r="E13" s="19">
        <v>901.41</v>
      </c>
      <c r="F13" s="26">
        <f t="shared" si="2"/>
        <v>47.31811023622047</v>
      </c>
      <c r="G13" s="44">
        <v>1431</v>
      </c>
      <c r="H13" s="30">
        <v>46.1</v>
      </c>
    </row>
    <row r="14" spans="1:8" ht="30.75" customHeight="1" hidden="1">
      <c r="A14" s="48" t="s">
        <v>11</v>
      </c>
      <c r="B14" s="19"/>
      <c r="C14" s="19"/>
      <c r="D14" s="19"/>
      <c r="E14" s="19"/>
      <c r="F14" s="24" t="e">
        <f t="shared" si="2"/>
        <v>#DIV/0!</v>
      </c>
      <c r="G14" s="44"/>
      <c r="H14" s="30"/>
    </row>
    <row r="15" spans="1:8" ht="40.5" customHeight="1" hidden="1">
      <c r="A15" s="48" t="s">
        <v>12</v>
      </c>
      <c r="B15" s="19"/>
      <c r="C15" s="19"/>
      <c r="D15" s="19"/>
      <c r="E15" s="19"/>
      <c r="F15" s="24" t="e">
        <f t="shared" si="2"/>
        <v>#DIV/0!</v>
      </c>
      <c r="G15" s="44"/>
      <c r="H15" s="30"/>
    </row>
    <row r="16" spans="1:8" s="5" customFormat="1" ht="14.25" customHeight="1">
      <c r="A16" s="39" t="s">
        <v>4</v>
      </c>
      <c r="B16" s="22">
        <f aca="true" t="shared" si="4" ref="B16:H16">SUM(B20,B17)</f>
        <v>7529.5</v>
      </c>
      <c r="C16" s="22">
        <f t="shared" si="4"/>
        <v>0</v>
      </c>
      <c r="D16" s="22">
        <f t="shared" si="4"/>
        <v>7529.5</v>
      </c>
      <c r="E16" s="22">
        <f t="shared" si="4"/>
        <v>4786.75</v>
      </c>
      <c r="F16" s="24">
        <f t="shared" si="2"/>
        <v>63.5732784381433</v>
      </c>
      <c r="G16" s="49">
        <f t="shared" si="4"/>
        <v>5468.25</v>
      </c>
      <c r="H16" s="33">
        <f t="shared" si="4"/>
        <v>512.5</v>
      </c>
    </row>
    <row r="17" spans="1:11" s="5" customFormat="1" ht="15" customHeight="1" hidden="1">
      <c r="A17" s="41" t="s">
        <v>13</v>
      </c>
      <c r="B17" s="21">
        <f aca="true" t="shared" si="5" ref="B17:H17">SUM(B18,B19)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4" t="e">
        <f t="shared" si="2"/>
        <v>#DIV/0!</v>
      </c>
      <c r="G17" s="47">
        <f t="shared" si="5"/>
        <v>0</v>
      </c>
      <c r="H17" s="32">
        <f t="shared" si="5"/>
        <v>0</v>
      </c>
      <c r="I17" s="3"/>
      <c r="J17" s="3"/>
      <c r="K17" s="3"/>
    </row>
    <row r="18" spans="1:8" s="6" customFormat="1" ht="27.75" customHeight="1" hidden="1">
      <c r="A18" s="45" t="s">
        <v>14</v>
      </c>
      <c r="B18" s="23"/>
      <c r="C18" s="23"/>
      <c r="D18" s="23"/>
      <c r="E18" s="23"/>
      <c r="F18" s="24" t="e">
        <f t="shared" si="2"/>
        <v>#DIV/0!</v>
      </c>
      <c r="G18" s="50"/>
      <c r="H18" s="34"/>
    </row>
    <row r="19" spans="1:8" s="6" customFormat="1" ht="27.75" customHeight="1" hidden="1">
      <c r="A19" s="45" t="s">
        <v>15</v>
      </c>
      <c r="B19" s="23"/>
      <c r="C19" s="23"/>
      <c r="D19" s="23"/>
      <c r="E19" s="23"/>
      <c r="F19" s="24" t="e">
        <f t="shared" si="2"/>
        <v>#DIV/0!</v>
      </c>
      <c r="G19" s="50"/>
      <c r="H19" s="34"/>
    </row>
    <row r="20" spans="1:8" s="3" customFormat="1" ht="15" customHeight="1">
      <c r="A20" s="41" t="s">
        <v>16</v>
      </c>
      <c r="B20" s="21">
        <f aca="true" t="shared" si="6" ref="B20:H20">SUM(B21:B27,B28:B36)</f>
        <v>7529.5</v>
      </c>
      <c r="C20" s="21">
        <f t="shared" si="6"/>
        <v>0</v>
      </c>
      <c r="D20" s="21">
        <f t="shared" si="6"/>
        <v>7529.5</v>
      </c>
      <c r="E20" s="21">
        <f t="shared" si="6"/>
        <v>4786.75</v>
      </c>
      <c r="F20" s="25">
        <f t="shared" si="2"/>
        <v>63.5732784381433</v>
      </c>
      <c r="G20" s="47">
        <f t="shared" si="6"/>
        <v>5468.25</v>
      </c>
      <c r="H20" s="32">
        <f t="shared" si="6"/>
        <v>512.5</v>
      </c>
    </row>
    <row r="21" spans="1:8" s="7" customFormat="1" ht="75" hidden="1">
      <c r="A21" s="43" t="s">
        <v>17</v>
      </c>
      <c r="B21" s="19"/>
      <c r="C21" s="19"/>
      <c r="D21" s="19"/>
      <c r="E21" s="19"/>
      <c r="F21" s="24" t="e">
        <f t="shared" si="2"/>
        <v>#DIV/0!</v>
      </c>
      <c r="G21" s="44"/>
      <c r="H21" s="30"/>
    </row>
    <row r="22" spans="1:8" s="7" customFormat="1" ht="43.5" customHeight="1" hidden="1">
      <c r="A22" s="43" t="s">
        <v>18</v>
      </c>
      <c r="B22" s="19"/>
      <c r="C22" s="19"/>
      <c r="D22" s="19"/>
      <c r="E22" s="19"/>
      <c r="F22" s="24" t="e">
        <f t="shared" si="2"/>
        <v>#DIV/0!</v>
      </c>
      <c r="G22" s="44"/>
      <c r="H22" s="30"/>
    </row>
    <row r="23" spans="1:8" s="7" customFormat="1" ht="90" hidden="1">
      <c r="A23" s="43" t="s">
        <v>19</v>
      </c>
      <c r="B23" s="19"/>
      <c r="C23" s="19"/>
      <c r="D23" s="19"/>
      <c r="E23" s="19"/>
      <c r="F23" s="24" t="e">
        <f t="shared" si="2"/>
        <v>#DIV/0!</v>
      </c>
      <c r="G23" s="44"/>
      <c r="H23" s="30"/>
    </row>
    <row r="24" spans="1:8" s="7" customFormat="1" ht="42" customHeight="1" hidden="1">
      <c r="A24" s="48" t="s">
        <v>20</v>
      </c>
      <c r="B24" s="19"/>
      <c r="C24" s="19"/>
      <c r="D24" s="19"/>
      <c r="E24" s="19"/>
      <c r="F24" s="24" t="e">
        <f t="shared" si="2"/>
        <v>#DIV/0!</v>
      </c>
      <c r="G24" s="44"/>
      <c r="H24" s="30"/>
    </row>
    <row r="25" spans="1:8" s="7" customFormat="1" ht="105" hidden="1">
      <c r="A25" s="43" t="s">
        <v>21</v>
      </c>
      <c r="B25" s="19"/>
      <c r="C25" s="19"/>
      <c r="D25" s="19"/>
      <c r="E25" s="19"/>
      <c r="F25" s="24" t="e">
        <f t="shared" si="2"/>
        <v>#DIV/0!</v>
      </c>
      <c r="G25" s="44"/>
      <c r="H25" s="30"/>
    </row>
    <row r="26" spans="1:8" s="7" customFormat="1" ht="105" hidden="1">
      <c r="A26" s="43" t="s">
        <v>22</v>
      </c>
      <c r="B26" s="19"/>
      <c r="C26" s="19"/>
      <c r="D26" s="19"/>
      <c r="E26" s="19"/>
      <c r="F26" s="24" t="e">
        <f t="shared" si="2"/>
        <v>#DIV/0!</v>
      </c>
      <c r="G26" s="44"/>
      <c r="H26" s="30"/>
    </row>
    <row r="27" spans="1:8" s="7" customFormat="1" ht="60">
      <c r="A27" s="43" t="s">
        <v>23</v>
      </c>
      <c r="B27" s="19">
        <v>1262</v>
      </c>
      <c r="C27" s="19">
        <v>0</v>
      </c>
      <c r="D27" s="19">
        <f aca="true" t="shared" si="7" ref="D27:D36">SUM(B27:C27)</f>
        <v>1262</v>
      </c>
      <c r="E27" s="19">
        <v>0</v>
      </c>
      <c r="F27" s="26">
        <f t="shared" si="2"/>
        <v>0</v>
      </c>
      <c r="G27" s="44">
        <v>631</v>
      </c>
      <c r="H27" s="30">
        <v>0</v>
      </c>
    </row>
    <row r="28" spans="1:8" s="7" customFormat="1" ht="53.25" customHeight="1" hidden="1">
      <c r="A28" s="43" t="s">
        <v>24</v>
      </c>
      <c r="B28" s="19"/>
      <c r="C28" s="19"/>
      <c r="D28" s="19">
        <f t="shared" si="7"/>
        <v>0</v>
      </c>
      <c r="E28" s="19"/>
      <c r="F28" s="26" t="e">
        <f t="shared" si="2"/>
        <v>#DIV/0!</v>
      </c>
      <c r="G28" s="44"/>
      <c r="H28" s="30"/>
    </row>
    <row r="29" spans="1:8" s="7" customFormat="1" ht="180" hidden="1">
      <c r="A29" s="43" t="s">
        <v>25</v>
      </c>
      <c r="B29" s="19"/>
      <c r="C29" s="19"/>
      <c r="D29" s="19">
        <f t="shared" si="7"/>
        <v>0</v>
      </c>
      <c r="E29" s="19"/>
      <c r="F29" s="26" t="e">
        <f t="shared" si="2"/>
        <v>#DIV/0!</v>
      </c>
      <c r="G29" s="44"/>
      <c r="H29" s="30"/>
    </row>
    <row r="30" spans="1:8" s="7" customFormat="1" ht="105">
      <c r="A30" s="43" t="s">
        <v>26</v>
      </c>
      <c r="B30" s="19">
        <v>4800.2</v>
      </c>
      <c r="C30" s="19">
        <v>0</v>
      </c>
      <c r="D30" s="19">
        <f t="shared" si="7"/>
        <v>4800.2</v>
      </c>
      <c r="E30" s="19">
        <v>3552.15</v>
      </c>
      <c r="F30" s="26">
        <f t="shared" si="2"/>
        <v>74.00004166493063</v>
      </c>
      <c r="G30" s="44">
        <v>3552.15</v>
      </c>
      <c r="H30" s="30">
        <v>512.5</v>
      </c>
    </row>
    <row r="31" spans="1:8" s="7" customFormat="1" ht="58.5" customHeight="1">
      <c r="A31" s="43" t="s">
        <v>54</v>
      </c>
      <c r="B31" s="19">
        <v>502.8</v>
      </c>
      <c r="C31" s="19">
        <v>0</v>
      </c>
      <c r="D31" s="19">
        <f t="shared" si="7"/>
        <v>502.8</v>
      </c>
      <c r="E31" s="19">
        <v>320.6</v>
      </c>
      <c r="F31" s="26">
        <f t="shared" si="2"/>
        <v>63.762927605409715</v>
      </c>
      <c r="G31" s="44">
        <v>320.6</v>
      </c>
      <c r="H31" s="30">
        <v>0</v>
      </c>
    </row>
    <row r="32" spans="1:8" s="7" customFormat="1" ht="110.25" customHeight="1" hidden="1">
      <c r="A32" s="43" t="s">
        <v>27</v>
      </c>
      <c r="B32" s="19"/>
      <c r="C32" s="19"/>
      <c r="D32" s="19">
        <f t="shared" si="7"/>
        <v>0</v>
      </c>
      <c r="E32" s="19"/>
      <c r="F32" s="24" t="e">
        <f t="shared" si="2"/>
        <v>#DIV/0!</v>
      </c>
      <c r="G32" s="44"/>
      <c r="H32" s="30"/>
    </row>
    <row r="33" spans="1:8" s="7" customFormat="1" ht="86.25" customHeight="1" hidden="1">
      <c r="A33" s="51" t="s">
        <v>28</v>
      </c>
      <c r="B33" s="19"/>
      <c r="C33" s="19"/>
      <c r="D33" s="19">
        <f t="shared" si="7"/>
        <v>0</v>
      </c>
      <c r="E33" s="19"/>
      <c r="F33" s="24" t="e">
        <f t="shared" si="2"/>
        <v>#DIV/0!</v>
      </c>
      <c r="G33" s="44"/>
      <c r="H33" s="30"/>
    </row>
    <row r="34" spans="1:8" s="7" customFormat="1" ht="29.25" customHeight="1" hidden="1">
      <c r="A34" s="51" t="s">
        <v>29</v>
      </c>
      <c r="B34" s="19"/>
      <c r="C34" s="19"/>
      <c r="D34" s="19">
        <f t="shared" si="7"/>
        <v>0</v>
      </c>
      <c r="E34" s="19"/>
      <c r="F34" s="24" t="e">
        <f t="shared" si="2"/>
        <v>#DIV/0!</v>
      </c>
      <c r="G34" s="44"/>
      <c r="H34" s="30"/>
    </row>
    <row r="35" spans="1:8" s="7" customFormat="1" ht="20.25" customHeight="1" hidden="1">
      <c r="A35" s="51" t="s">
        <v>30</v>
      </c>
      <c r="B35" s="19"/>
      <c r="C35" s="19"/>
      <c r="D35" s="19">
        <f t="shared" si="7"/>
        <v>0</v>
      </c>
      <c r="E35" s="19"/>
      <c r="F35" s="24" t="e">
        <f t="shared" si="2"/>
        <v>#DIV/0!</v>
      </c>
      <c r="G35" s="44"/>
      <c r="H35" s="30"/>
    </row>
    <row r="36" spans="1:8" s="7" customFormat="1" ht="36.75" customHeight="1">
      <c r="A36" s="43" t="s">
        <v>53</v>
      </c>
      <c r="B36" s="19">
        <v>964.5</v>
      </c>
      <c r="C36" s="19">
        <v>0</v>
      </c>
      <c r="D36" s="19">
        <f t="shared" si="7"/>
        <v>964.5</v>
      </c>
      <c r="E36" s="19">
        <v>914</v>
      </c>
      <c r="F36" s="26">
        <f t="shared" si="2"/>
        <v>94.76412649040954</v>
      </c>
      <c r="G36" s="44">
        <v>964.5</v>
      </c>
      <c r="H36" s="30"/>
    </row>
    <row r="37" spans="1:8" s="2" customFormat="1" ht="20.25" customHeight="1">
      <c r="A37" s="39" t="s">
        <v>3</v>
      </c>
      <c r="B37" s="24">
        <f aca="true" t="shared" si="8" ref="B37:H37">SUM(B38,B40)</f>
        <v>293.6</v>
      </c>
      <c r="C37" s="24">
        <f t="shared" si="8"/>
        <v>0</v>
      </c>
      <c r="D37" s="24">
        <f t="shared" si="8"/>
        <v>293.6</v>
      </c>
      <c r="E37" s="24">
        <f t="shared" si="8"/>
        <v>145.59</v>
      </c>
      <c r="F37" s="24">
        <f t="shared" si="2"/>
        <v>49.58787465940054</v>
      </c>
      <c r="G37" s="40">
        <f t="shared" si="8"/>
        <v>213.2</v>
      </c>
      <c r="H37" s="35">
        <f t="shared" si="8"/>
        <v>7.6</v>
      </c>
    </row>
    <row r="38" spans="1:8" s="3" customFormat="1" ht="19.5" customHeight="1">
      <c r="A38" s="41" t="s">
        <v>31</v>
      </c>
      <c r="B38" s="18">
        <f aca="true" t="shared" si="9" ref="B38:H38">SUM(B39)</f>
        <v>213.2</v>
      </c>
      <c r="C38" s="18">
        <f t="shared" si="9"/>
        <v>0</v>
      </c>
      <c r="D38" s="18">
        <f t="shared" si="9"/>
        <v>213.2</v>
      </c>
      <c r="E38" s="18">
        <f t="shared" si="9"/>
        <v>145.59</v>
      </c>
      <c r="F38" s="25">
        <f t="shared" si="2"/>
        <v>68.28799249530957</v>
      </c>
      <c r="G38" s="42">
        <f t="shared" si="9"/>
        <v>213.2</v>
      </c>
      <c r="H38" s="29">
        <f t="shared" si="9"/>
        <v>7.6</v>
      </c>
    </row>
    <row r="39" spans="1:8" s="4" customFormat="1" ht="45">
      <c r="A39" s="45" t="s">
        <v>32</v>
      </c>
      <c r="B39" s="20">
        <v>213.2</v>
      </c>
      <c r="C39" s="20">
        <v>0</v>
      </c>
      <c r="D39" s="20">
        <f>SUM(B39:C39)</f>
        <v>213.2</v>
      </c>
      <c r="E39" s="20">
        <v>145.59</v>
      </c>
      <c r="F39" s="26">
        <f t="shared" si="2"/>
        <v>68.28799249530957</v>
      </c>
      <c r="G39" s="46">
        <v>213.2</v>
      </c>
      <c r="H39" s="31">
        <v>7.6</v>
      </c>
    </row>
    <row r="40" spans="1:8" s="2" customFormat="1" ht="18.75" customHeight="1">
      <c r="A40" s="41" t="s">
        <v>33</v>
      </c>
      <c r="B40" s="25">
        <f aca="true" t="shared" si="10" ref="B40:H40">SUM(B41:B42)</f>
        <v>80.4</v>
      </c>
      <c r="C40" s="25">
        <f t="shared" si="10"/>
        <v>0</v>
      </c>
      <c r="D40" s="25">
        <f t="shared" si="10"/>
        <v>80.4</v>
      </c>
      <c r="E40" s="25">
        <f t="shared" si="10"/>
        <v>0</v>
      </c>
      <c r="F40" s="25">
        <f t="shared" si="2"/>
        <v>0</v>
      </c>
      <c r="G40" s="52">
        <f t="shared" si="10"/>
        <v>0</v>
      </c>
      <c r="H40" s="36">
        <f t="shared" si="10"/>
        <v>0</v>
      </c>
    </row>
    <row r="41" spans="1:8" s="2" customFormat="1" ht="39" customHeight="1" hidden="1">
      <c r="A41" s="45" t="s">
        <v>34</v>
      </c>
      <c r="B41" s="20">
        <v>0</v>
      </c>
      <c r="C41" s="20">
        <v>0</v>
      </c>
      <c r="D41" s="20">
        <v>0</v>
      </c>
      <c r="E41" s="20">
        <v>0</v>
      </c>
      <c r="F41" s="24" t="e">
        <f t="shared" si="2"/>
        <v>#DIV/0!</v>
      </c>
      <c r="G41" s="46">
        <v>0</v>
      </c>
      <c r="H41" s="31">
        <v>0</v>
      </c>
    </row>
    <row r="42" spans="1:8" s="2" customFormat="1" ht="45">
      <c r="A42" s="45" t="s">
        <v>35</v>
      </c>
      <c r="B42" s="20">
        <v>80.4</v>
      </c>
      <c r="C42" s="20">
        <v>0</v>
      </c>
      <c r="D42" s="20">
        <f>SUM(B42:C42)</f>
        <v>80.4</v>
      </c>
      <c r="E42" s="20">
        <v>0</v>
      </c>
      <c r="F42" s="26">
        <f t="shared" si="2"/>
        <v>0</v>
      </c>
      <c r="G42" s="46">
        <v>0</v>
      </c>
      <c r="H42" s="31">
        <v>0</v>
      </c>
    </row>
    <row r="43" spans="1:8" s="4" customFormat="1" ht="22.5" customHeight="1">
      <c r="A43" s="39" t="s">
        <v>36</v>
      </c>
      <c r="B43" s="22">
        <f aca="true" t="shared" si="11" ref="B43:H43">SUM(B44)</f>
        <v>359.46000000000004</v>
      </c>
      <c r="C43" s="22">
        <f t="shared" si="11"/>
        <v>0</v>
      </c>
      <c r="D43" s="22">
        <f t="shared" si="11"/>
        <v>359.46000000000004</v>
      </c>
      <c r="E43" s="22">
        <f t="shared" si="11"/>
        <v>183.91</v>
      </c>
      <c r="F43" s="24">
        <f t="shared" si="2"/>
        <v>51.16285539420241</v>
      </c>
      <c r="G43" s="49">
        <f t="shared" si="11"/>
        <v>250.46</v>
      </c>
      <c r="H43" s="33">
        <f t="shared" si="11"/>
        <v>1.2</v>
      </c>
    </row>
    <row r="44" spans="1:8" s="8" customFormat="1" ht="43.5" customHeight="1">
      <c r="A44" s="41" t="s">
        <v>37</v>
      </c>
      <c r="B44" s="21">
        <f aca="true" t="shared" si="12" ref="B44:H44">SUM(B45:B48)</f>
        <v>359.46000000000004</v>
      </c>
      <c r="C44" s="21">
        <f t="shared" si="12"/>
        <v>0</v>
      </c>
      <c r="D44" s="21">
        <f t="shared" si="12"/>
        <v>359.46000000000004</v>
      </c>
      <c r="E44" s="21">
        <f t="shared" si="12"/>
        <v>183.91</v>
      </c>
      <c r="F44" s="25">
        <f t="shared" si="2"/>
        <v>51.16285539420241</v>
      </c>
      <c r="G44" s="47">
        <f t="shared" si="12"/>
        <v>250.46</v>
      </c>
      <c r="H44" s="32">
        <f t="shared" si="12"/>
        <v>1.2</v>
      </c>
    </row>
    <row r="45" spans="1:8" s="4" customFormat="1" ht="43.5" customHeight="1" hidden="1">
      <c r="A45" s="45" t="s">
        <v>38</v>
      </c>
      <c r="B45" s="20"/>
      <c r="C45" s="20"/>
      <c r="D45" s="20"/>
      <c r="E45" s="20"/>
      <c r="F45" s="24" t="e">
        <f t="shared" si="2"/>
        <v>#DIV/0!</v>
      </c>
      <c r="G45" s="46"/>
      <c r="H45" s="31"/>
    </row>
    <row r="46" spans="1:8" s="4" customFormat="1" ht="43.5" customHeight="1" hidden="1">
      <c r="A46" s="45" t="s">
        <v>39</v>
      </c>
      <c r="B46" s="20"/>
      <c r="C46" s="20"/>
      <c r="D46" s="20"/>
      <c r="E46" s="20"/>
      <c r="F46" s="24" t="e">
        <f t="shared" si="2"/>
        <v>#DIV/0!</v>
      </c>
      <c r="G46" s="46"/>
      <c r="H46" s="31"/>
    </row>
    <row r="47" spans="1:8" s="4" customFormat="1" ht="43.5" customHeight="1">
      <c r="A47" s="45" t="s">
        <v>40</v>
      </c>
      <c r="B47" s="20">
        <v>109</v>
      </c>
      <c r="C47" s="20">
        <v>0</v>
      </c>
      <c r="D47" s="20">
        <v>109</v>
      </c>
      <c r="E47" s="20">
        <v>0</v>
      </c>
      <c r="F47" s="26">
        <f t="shared" si="2"/>
        <v>0</v>
      </c>
      <c r="G47" s="46">
        <v>0</v>
      </c>
      <c r="H47" s="31"/>
    </row>
    <row r="48" spans="1:8" s="4" customFormat="1" ht="43.5" customHeight="1">
      <c r="A48" s="45" t="s">
        <v>41</v>
      </c>
      <c r="B48" s="20">
        <v>250.46</v>
      </c>
      <c r="C48" s="20">
        <v>0</v>
      </c>
      <c r="D48" s="20">
        <f>SUM(B48:C48)</f>
        <v>250.46</v>
      </c>
      <c r="E48" s="20">
        <v>183.91</v>
      </c>
      <c r="F48" s="26">
        <f t="shared" si="2"/>
        <v>73.42889084085283</v>
      </c>
      <c r="G48" s="46">
        <v>250.46</v>
      </c>
      <c r="H48" s="31">
        <v>1.2</v>
      </c>
    </row>
    <row r="49" spans="1:8" s="4" customFormat="1" ht="27" customHeight="1" hidden="1">
      <c r="A49" s="53" t="s">
        <v>42</v>
      </c>
      <c r="B49" s="22">
        <f aca="true" t="shared" si="13" ref="B49:H49">SUM(B50:B51)</f>
        <v>0</v>
      </c>
      <c r="C49" s="22">
        <f t="shared" si="13"/>
        <v>0</v>
      </c>
      <c r="D49" s="22">
        <f t="shared" si="13"/>
        <v>0</v>
      </c>
      <c r="E49" s="22">
        <f t="shared" si="13"/>
        <v>0</v>
      </c>
      <c r="F49" s="24" t="e">
        <f t="shared" si="2"/>
        <v>#DIV/0!</v>
      </c>
      <c r="G49" s="49">
        <f t="shared" si="13"/>
        <v>0</v>
      </c>
      <c r="H49" s="37">
        <f t="shared" si="13"/>
        <v>0</v>
      </c>
    </row>
    <row r="50" spans="1:8" s="4" customFormat="1" ht="39.75" customHeight="1" hidden="1">
      <c r="A50" s="45" t="s">
        <v>43</v>
      </c>
      <c r="B50" s="20"/>
      <c r="C50" s="20"/>
      <c r="D50" s="20"/>
      <c r="E50" s="20"/>
      <c r="F50" s="24" t="e">
        <f t="shared" si="2"/>
        <v>#DIV/0!</v>
      </c>
      <c r="G50" s="46"/>
      <c r="H50" s="31"/>
    </row>
    <row r="51" spans="1:8" s="4" customFormat="1" ht="37.5" customHeight="1" hidden="1">
      <c r="A51" s="45" t="s">
        <v>44</v>
      </c>
      <c r="B51" s="20"/>
      <c r="C51" s="20"/>
      <c r="D51" s="20"/>
      <c r="E51" s="20"/>
      <c r="F51" s="24" t="e">
        <f t="shared" si="2"/>
        <v>#DIV/0!</v>
      </c>
      <c r="G51" s="46"/>
      <c r="H51" s="31"/>
    </row>
    <row r="52" spans="1:8" s="4" customFormat="1" ht="14.25" customHeight="1" hidden="1">
      <c r="A52" s="53" t="s">
        <v>45</v>
      </c>
      <c r="B52" s="22">
        <f aca="true" t="shared" si="14" ref="B52:H52">SUM(B53)</f>
        <v>0</v>
      </c>
      <c r="C52" s="22">
        <f t="shared" si="14"/>
        <v>0</v>
      </c>
      <c r="D52" s="22">
        <f t="shared" si="14"/>
        <v>0</v>
      </c>
      <c r="E52" s="22">
        <f t="shared" si="14"/>
        <v>0</v>
      </c>
      <c r="F52" s="24" t="e">
        <f t="shared" si="2"/>
        <v>#DIV/0!</v>
      </c>
      <c r="G52" s="49">
        <f t="shared" si="14"/>
        <v>0</v>
      </c>
      <c r="H52" s="37">
        <f t="shared" si="14"/>
        <v>0</v>
      </c>
    </row>
    <row r="53" spans="1:8" s="4" customFormat="1" ht="18" customHeight="1" hidden="1">
      <c r="A53" s="45" t="s">
        <v>46</v>
      </c>
      <c r="B53" s="20"/>
      <c r="C53" s="20"/>
      <c r="D53" s="20"/>
      <c r="E53" s="20"/>
      <c r="F53" s="24" t="e">
        <f t="shared" si="2"/>
        <v>#DIV/0!</v>
      </c>
      <c r="G53" s="46"/>
      <c r="H53" s="31"/>
    </row>
    <row r="54" spans="1:8" s="4" customFormat="1" ht="32.25" customHeight="1" hidden="1">
      <c r="A54" s="53" t="s">
        <v>47</v>
      </c>
      <c r="B54" s="22">
        <f aca="true" t="shared" si="15" ref="B54:H54">SUM(B55)</f>
        <v>0</v>
      </c>
      <c r="C54" s="22">
        <f t="shared" si="15"/>
        <v>0</v>
      </c>
      <c r="D54" s="22">
        <f t="shared" si="15"/>
        <v>0</v>
      </c>
      <c r="E54" s="22">
        <f t="shared" si="15"/>
        <v>0</v>
      </c>
      <c r="F54" s="24" t="e">
        <f t="shared" si="2"/>
        <v>#DIV/0!</v>
      </c>
      <c r="G54" s="49">
        <f t="shared" si="15"/>
        <v>0</v>
      </c>
      <c r="H54" s="37">
        <f t="shared" si="15"/>
        <v>0</v>
      </c>
    </row>
    <row r="55" spans="1:8" s="4" customFormat="1" ht="24.75" customHeight="1" hidden="1">
      <c r="A55" s="45" t="s">
        <v>48</v>
      </c>
      <c r="B55" s="20"/>
      <c r="C55" s="20"/>
      <c r="D55" s="20"/>
      <c r="E55" s="20"/>
      <c r="F55" s="24" t="e">
        <f t="shared" si="2"/>
        <v>#DIV/0!</v>
      </c>
      <c r="G55" s="46"/>
      <c r="H55" s="31"/>
    </row>
    <row r="56" spans="1:8" s="4" customFormat="1" ht="63" customHeight="1">
      <c r="A56" s="54" t="s">
        <v>47</v>
      </c>
      <c r="B56" s="27"/>
      <c r="C56" s="27"/>
      <c r="D56" s="27"/>
      <c r="E56" s="27"/>
      <c r="F56" s="24"/>
      <c r="G56" s="55">
        <v>-1.49</v>
      </c>
      <c r="H56" s="31"/>
    </row>
    <row r="57" spans="1:8" s="9" customFormat="1" ht="21.75" customHeight="1">
      <c r="A57" s="39" t="s">
        <v>49</v>
      </c>
      <c r="B57" s="22">
        <f>SUM(B8,B16,B37,B43,B49,B52,B54)</f>
        <v>13313.560000000001</v>
      </c>
      <c r="C57" s="22">
        <f>SUM(C8,C16,C37,C43,C49,C52,C54)</f>
        <v>0</v>
      </c>
      <c r="D57" s="22">
        <f>SUM(D8,D16,D37,D43,D49,D52,D54)</f>
        <v>13313.560000000001</v>
      </c>
      <c r="E57" s="22">
        <f>E8+E16+E37+E43+E56</f>
        <v>8317.34</v>
      </c>
      <c r="F57" s="24">
        <f t="shared" si="2"/>
        <v>62.472697009665325</v>
      </c>
      <c r="G57" s="49">
        <f>SUM(G8,G16,G37,G43,G49,G52,G54,G56)</f>
        <v>9781.42</v>
      </c>
      <c r="H57" s="33">
        <f>SUM(H8,H16,H37,H43,H49,H52,H54)</f>
        <v>725.1</v>
      </c>
    </row>
    <row r="58" spans="1:8" s="10" customFormat="1" ht="19.5" customHeight="1" thickBot="1">
      <c r="A58" s="56" t="s">
        <v>51</v>
      </c>
      <c r="B58" s="57">
        <f aca="true" t="shared" si="16" ref="B58:H58">SUM(B9,B20,B38,B40,)</f>
        <v>11049.1</v>
      </c>
      <c r="C58" s="57">
        <f t="shared" si="16"/>
        <v>0</v>
      </c>
      <c r="D58" s="57">
        <f t="shared" si="16"/>
        <v>11049.1</v>
      </c>
      <c r="E58" s="57">
        <f t="shared" si="16"/>
        <v>7232.02</v>
      </c>
      <c r="F58" s="58">
        <f t="shared" si="2"/>
        <v>65.45347584871166</v>
      </c>
      <c r="G58" s="59">
        <f t="shared" si="16"/>
        <v>8101.45</v>
      </c>
      <c r="H58" s="38">
        <f t="shared" si="16"/>
        <v>677.8000000000001</v>
      </c>
    </row>
    <row r="59" s="15" customFormat="1" ht="12.75"/>
    <row r="60" s="15" customFormat="1" ht="12.75"/>
    <row r="61" s="15" customFormat="1" ht="12.75"/>
    <row r="62" s="15" customFormat="1" ht="12.75"/>
    <row r="63" s="15" customFormat="1" ht="15.75">
      <c r="A63" s="16"/>
    </row>
    <row r="64" s="15" customFormat="1" ht="20.25" customHeight="1">
      <c r="A64" s="16"/>
    </row>
    <row r="65" ht="12.75">
      <c r="A65" s="15"/>
    </row>
    <row r="66" ht="12.75">
      <c r="A66" s="15"/>
    </row>
    <row r="67" ht="12.75">
      <c r="A67" s="15"/>
    </row>
    <row r="68" ht="12.75">
      <c r="A68" s="17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7"/>
    </row>
  </sheetData>
  <sheetProtection/>
  <mergeCells count="10">
    <mergeCell ref="H6:H7"/>
    <mergeCell ref="G6:G7"/>
    <mergeCell ref="A1:H1"/>
    <mergeCell ref="A3:H3"/>
    <mergeCell ref="A6:A7"/>
    <mergeCell ref="F6:F7"/>
    <mergeCell ref="E6:E7"/>
    <mergeCell ref="B6:B7"/>
    <mergeCell ref="C6:C7"/>
    <mergeCell ref="D6:D7"/>
  </mergeCells>
  <printOptions/>
  <pageMargins left="0.984251968503937" right="0.3937007874015748" top="0.3937007874015748" bottom="0.1968503937007874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2013-10-17T08:22:26Z</cp:lastPrinted>
  <dcterms:created xsi:type="dcterms:W3CDTF">2007-10-24T06:51:20Z</dcterms:created>
  <dcterms:modified xsi:type="dcterms:W3CDTF">2013-10-17T08:23:45Z</dcterms:modified>
  <cp:category/>
  <cp:version/>
  <cp:contentType/>
  <cp:contentStatus/>
</cp:coreProperties>
</file>