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'2019'!$A$1:$E$58</definedName>
  </definedNames>
  <calcPr calcId="152511"/>
</workbook>
</file>

<file path=xl/calcChain.xml><?xml version="1.0" encoding="utf-8"?>
<calcChain xmlns="http://schemas.openxmlformats.org/spreadsheetml/2006/main">
  <c r="E25" i="4" l="1"/>
  <c r="E10" i="4"/>
  <c r="E12" i="4"/>
  <c r="E14" i="4"/>
  <c r="E16" i="4"/>
  <c r="E17" i="4"/>
  <c r="E19" i="4"/>
  <c r="E21" i="4"/>
  <c r="E24" i="4"/>
  <c r="E27" i="4"/>
  <c r="E29" i="4"/>
  <c r="E31" i="4"/>
  <c r="E32" i="4"/>
  <c r="E38" i="4"/>
  <c r="E39" i="4"/>
  <c r="E41" i="4"/>
  <c r="E44" i="4"/>
  <c r="E46" i="4"/>
  <c r="E48" i="4"/>
  <c r="E50" i="4"/>
  <c r="E53" i="4"/>
  <c r="E55" i="4"/>
  <c r="E57" i="4"/>
  <c r="D56" i="4"/>
  <c r="E56" i="4" s="1"/>
  <c r="D54" i="4"/>
  <c r="D51" i="4" s="1"/>
  <c r="D52" i="4"/>
  <c r="D49" i="4"/>
  <c r="D47" i="4"/>
  <c r="D45" i="4"/>
  <c r="E45" i="4" s="1"/>
  <c r="D43" i="4"/>
  <c r="D40" i="4"/>
  <c r="D38" i="4"/>
  <c r="D33" i="4"/>
  <c r="D30" i="4"/>
  <c r="D28" i="4"/>
  <c r="D26" i="4"/>
  <c r="D23" i="4"/>
  <c r="D20" i="4"/>
  <c r="E20" i="4" s="1"/>
  <c r="D18" i="4"/>
  <c r="D15" i="4"/>
  <c r="E15" i="4" s="1"/>
  <c r="D13" i="4"/>
  <c r="D11" i="4"/>
  <c r="D9" i="4"/>
  <c r="C56" i="4"/>
  <c r="C54" i="4"/>
  <c r="C52" i="4"/>
  <c r="C51" i="4"/>
  <c r="C49" i="4"/>
  <c r="C47" i="4"/>
  <c r="C42" i="4" s="1"/>
  <c r="C45" i="4"/>
  <c r="C43" i="4"/>
  <c r="E43" i="4" s="1"/>
  <c r="C40" i="4"/>
  <c r="C37" i="4" s="1"/>
  <c r="C38" i="4"/>
  <c r="C33" i="4"/>
  <c r="C30" i="4"/>
  <c r="C28" i="4"/>
  <c r="C26" i="4"/>
  <c r="C23" i="4"/>
  <c r="C22" i="4" s="1"/>
  <c r="C20" i="4"/>
  <c r="C18" i="4"/>
  <c r="C15" i="4"/>
  <c r="C13" i="4"/>
  <c r="C11" i="4"/>
  <c r="C9" i="4"/>
  <c r="C8" i="4" s="1"/>
  <c r="C36" i="4" l="1"/>
  <c r="C35" i="4" s="1"/>
  <c r="E9" i="4"/>
  <c r="E13" i="4"/>
  <c r="E18" i="4"/>
  <c r="E23" i="4"/>
  <c r="E28" i="4"/>
  <c r="E40" i="4"/>
  <c r="D42" i="4"/>
  <c r="E42" i="4" s="1"/>
  <c r="E51" i="4"/>
  <c r="E49" i="4"/>
  <c r="E47" i="4"/>
  <c r="E11" i="4"/>
  <c r="E26" i="4"/>
  <c r="E30" i="4"/>
  <c r="E52" i="4"/>
  <c r="E54" i="4"/>
  <c r="D37" i="4"/>
  <c r="E37" i="4" s="1"/>
  <c r="C7" i="4"/>
  <c r="C58" i="4" s="1"/>
  <c r="D22" i="4"/>
  <c r="E22" i="4" s="1"/>
  <c r="D8" i="4"/>
  <c r="D36" i="4" l="1"/>
  <c r="D35" i="4"/>
  <c r="E35" i="4" s="1"/>
  <c r="E36" i="4"/>
  <c r="D7" i="4"/>
  <c r="E7" i="4" s="1"/>
  <c r="E8" i="4"/>
  <c r="D58" i="4" l="1"/>
  <c r="E58" i="4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<sst xmlns="http://schemas.openxmlformats.org/spreadsheetml/2006/main" count="111" uniqueCount="109">
  <si>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</si>
  <si>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</si>
  <si>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</si>
  <si>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</si>
  <si>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</si>
  <si>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</si>
  <si>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</si>
  <si>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</si>
  <si>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</si>
  <si>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</si>
  <si>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</si>
  <si>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</si>
  <si>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</si>
  <si>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</si>
  <si>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</si>
  <si>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</si>
  <si>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</si>
  <si>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</si>
  <si>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</si>
  <si>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</si>
  <si>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</si>
  <si>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</si>
  <si>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</si>
  <si>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</si>
  <si>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</si>
  <si>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</si>
  <si>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</si>
  <si>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</si>
  <si>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</si>
  <si>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</si>
  <si>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</si>
  <si>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</si>
  <si>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</si>
  <si>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</si>
  <si>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</si>
  <si>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</si>
  <si>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</si>
  <si>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</si>
  <si>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</si>
  <si>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</si>
  <si>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</si>
  <si>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</si>
  <si>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</si>
  <si>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</si>
  <si>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</si>
  <si>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</si>
  <si>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</si>
  <si>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</si>
  <si>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</si>
  <si>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</si>
  <si>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</si>
  <si>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</si>
  <si>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</si>
  <si>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</si>
  <si>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</si>
  <si>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</si>
  <si>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</si>
  <si>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</si>
  <si>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</si>
  <si>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</si>
  <si>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</si>
  <si>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</si>
  <si>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</si>
  <si>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</si>
  <si>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</si>
  <si>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</si>
  <si>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</si>
  <si>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</si>
  <si>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</si>
  <si>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</si>
  <si>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</si>
  <si>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</si>
  <si>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</si>
  <si>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</si>
  <si>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</si>
  <si>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</si>
  <si>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</si>
  <si>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</si>
  <si>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</si>
  <si>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</si>
  <si>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</si>
  <si>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</si>
  <si>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</si>
  <si>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</si>
  <si>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</si>
  <si>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</si>
  <si>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</si>
  <si>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</si>
  <si>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</si>
  <si>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</si>
  <si>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</si>
  <si>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</si>
  <si>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</si>
  <si>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</si>
  <si>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</si>
  <si>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</si>
  <si>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</si>
  <si>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</si>
  <si>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</si>
  <si>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</si>
  <si>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</si>
  <si>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НАЛОГИ НА СОВОКУПНЫЙ НАЛОГ</t>
  </si>
  <si>
    <t xml:space="preserve">Единый сельскохозяйственный налог </t>
  </si>
  <si>
    <t>000 1 05 00000 01 0000 000</t>
  </si>
  <si>
    <t>000 1 05 03000 01 0000 110</t>
  </si>
  <si>
    <t>% исполнения</t>
  </si>
  <si>
    <t>Исполненеие за 1 полугодие 2019 года</t>
  </si>
  <si>
    <t>Отчет об исполнении доходов бюджета Березняковского муниципального образования                                                     по кодам классификации доходов бюджетов за 1 полугодие 2019 года</t>
  </si>
  <si>
    <t>Приложение № 1 к постановлению администрации  Березняковского сельского поселения Нижнеилимского района "Об утверждении отчета об исполнении бюджета  Березняковского муниципального образования за 1 полугодие 2019 года" 
от "   24    "    июля       2019 г.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</si>
</sst>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9" fontId="24" fillId="0" borderId="0" applyFont="0" applyFill="0" applyBorder="0" applyAlignment="0" applyProtection="0"/>
    <xf numFmtId="0" fontId="13" fillId="0" borderId="0"/>
  </cellStyleXfs>
  <cellXfs count="122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10" applyFont="1" applyFill="1" applyBorder="1" applyAlignment="1">
      <alignment vertical="center"/>
    </xf>
    <xf numFmtId="49" fontId="4" fillId="3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0" fontId="4" fillId="3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4" borderId="1" xfId="1" applyNumberFormat="1" applyFont="1" applyFill="1" applyBorder="1" applyAlignment="1">
      <alignment horizontal="center" vertical="center"/>
    </xf>
    <xf numFmtId="0" fontId="9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4" borderId="1" xfId="1" applyNumberFormat="1" applyFont="1" applyFill="1" applyBorder="1" applyAlignment="1">
      <alignment horizontal="left" vertical="center" wrapText="1" indent="2"/>
    </xf>
    <xf numFmtId="0" fontId="3" fillId="4" borderId="1" xfId="1" applyFont="1" applyFill="1" applyBorder="1" applyAlignment="1">
      <alignment horizontal="left" vertical="center" wrapText="1" indent="2"/>
    </xf>
    <xf numFmtId="0" fontId="3" fillId="4" borderId="1" xfId="10" applyFont="1" applyFill="1" applyBorder="1" applyAlignment="1">
      <alignment horizontal="left" vertical="center" wrapText="1" indent="2"/>
    </xf>
    <xf numFmtId="0" fontId="3" fillId="4" borderId="1" xfId="6" applyNumberFormat="1" applyFont="1" applyFill="1" applyBorder="1" applyAlignment="1" applyProtection="1">
      <alignment horizontal="left" vertical="center" wrapText="1"/>
      <protection hidden="1"/>
    </xf>
    <xf numFmtId="0" fontId="2" fillId="4" borderId="0" xfId="6" applyFont="1" applyFill="1" applyAlignment="1">
      <alignment vertical="center"/>
    </xf>
    <xf numFmtId="0" fontId="3" fillId="4" borderId="1" xfId="10" applyFont="1" applyFill="1" applyBorder="1" applyAlignment="1">
      <alignment vertical="center"/>
    </xf>
    <xf numFmtId="0" fontId="7" fillId="4" borderId="0" xfId="5" applyFont="1" applyFill="1" applyAlignment="1">
      <alignment vertical="center"/>
    </xf>
    <xf numFmtId="0" fontId="2" fillId="0" borderId="0" xfId="6" applyFont="1" applyAlignment="1">
      <alignment horizontal="right" vertical="center"/>
    </xf>
    <xf numFmtId="0" fontId="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5" applyFont="1" applyFill="1" applyAlignment="1">
      <alignment vertical="center"/>
    </xf>
    <xf numFmtId="49" fontId="4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9" fillId="4" borderId="1" xfId="10" applyNumberFormat="1" applyFont="1" applyFill="1" applyBorder="1" applyAlignment="1">
      <alignment horizontal="right" vertical="center"/>
    </xf>
    <xf numFmtId="165" fontId="9" fillId="4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1" applyNumberFormat="1" applyFont="1" applyFill="1" applyBorder="1" applyAlignment="1">
      <alignment horizontal="right"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3" fillId="3" borderId="0" xfId="5" applyFont="1" applyFill="1" applyAlignment="1">
      <alignment vertical="center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6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9" fontId="6" fillId="2" borderId="1" xfId="13" applyFont="1" applyFill="1" applyBorder="1" applyAlignment="1" applyProtection="1">
      <alignment horizontal="right" vertical="center" wrapText="1"/>
      <protection hidden="1"/>
    </xf>
    <xf numFmtId="9" fontId="10" fillId="2" borderId="1" xfId="13" applyFont="1" applyFill="1" applyBorder="1" applyAlignment="1" applyProtection="1">
      <alignment horizontal="right" vertical="center" wrapTex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6" fillId="3" borderId="0" xfId="6" applyFont="1" applyFill="1" applyAlignment="1">
      <alignment vertical="center"/>
    </xf>
    <xf numFmtId="49" fontId="4" fillId="3" borderId="1" xfId="11" applyNumberFormat="1" applyFont="1" applyFill="1" applyBorder="1" applyAlignment="1">
      <alignment horizontal="center" vertical="center" wrapText="1"/>
    </xf>
    <xf numFmtId="165" fontId="4" fillId="3" borderId="1" xfId="1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9" fontId="4" fillId="3" borderId="1" xfId="13" applyFont="1" applyFill="1" applyBorder="1" applyAlignment="1" applyProtection="1">
      <alignment horizontal="right" vertical="center" wrapText="1"/>
      <protection hidden="1"/>
    </xf>
    <xf numFmtId="49" fontId="4" fillId="3" borderId="1" xfId="11" applyNumberFormat="1" applyFont="1" applyFill="1" applyBorder="1" applyAlignment="1">
      <alignment horizontal="left" vertical="center" wrapText="1" indent="1"/>
    </xf>
    <xf numFmtId="0" fontId="4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1" applyFont="1" applyFill="1" applyBorder="1" applyAlignment="1">
      <alignment horizontal="left" vertical="center" wrapText="1" indent="1"/>
    </xf>
    <xf numFmtId="0" fontId="4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1" applyFont="1" applyFill="1" applyBorder="1" applyAlignment="1">
      <alignment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1" xfId="1" applyFont="1" applyFill="1" applyBorder="1" applyAlignment="1">
      <alignment horizontal="left" vertical="center" wrapText="1" indent="2"/>
    </xf>
    <xf numFmtId="0" fontId="9" fillId="0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3" applyNumberFormat="1" applyFont="1" applyFill="1" applyBorder="1" applyAlignment="1" applyProtection="1">
      <alignment horizontal="right" vertical="center" wrapText="1"/>
      <protection hidden="1"/>
    </xf>
    <xf numFmtId="9" fontId="4" fillId="0" borderId="1" xfId="13" applyFont="1" applyFill="1" applyBorder="1" applyAlignment="1" applyProtection="1">
      <alignment horizontal="right" vertical="center" wrapText="1"/>
      <protection hidden="1"/>
    </xf>
    <xf numFmtId="0" fontId="7" fillId="0" borderId="0" xfId="6" applyFont="1" applyFill="1" applyAlignment="1">
      <alignment vertical="center"/>
    </xf>
    <xf numFmtId="164" fontId="9" fillId="0" borderId="1" xfId="1" applyNumberFormat="1" applyFont="1" applyFill="1" applyBorder="1" applyAlignment="1">
      <alignment horizontal="left" vertical="center" wrapText="1" indent="2"/>
    </xf>
    <xf numFmtId="49" fontId="9" fillId="0" borderId="1" xfId="11" applyNumberFormat="1" applyFont="1" applyFill="1" applyBorder="1" applyAlignment="1">
      <alignment horizontal="center" vertical="center" wrapText="1"/>
    </xf>
    <xf numFmtId="165" fontId="9" fillId="0" borderId="1" xfId="11" applyNumberFormat="1" applyFont="1" applyFill="1" applyBorder="1" applyAlignment="1">
      <alignment horizontal="right" vertical="center" wrapText="1"/>
    </xf>
    <xf numFmtId="49" fontId="9" fillId="0" borderId="1" xfId="1" applyNumberFormat="1" applyFont="1" applyFill="1" applyBorder="1" applyAlignment="1">
      <alignment horizontal="left" vertical="center" wrapText="1" indent="3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6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6" applyNumberFormat="1" applyFont="1" applyFill="1" applyBorder="1" applyAlignment="1" applyProtection="1">
      <alignment horizontal="right" vertical="center" wrapText="1"/>
      <protection hidden="1"/>
    </xf>
    <xf numFmtId="0" fontId="9" fillId="0" borderId="1" xfId="10" applyFont="1" applyFill="1" applyBorder="1" applyAlignment="1">
      <alignment vertical="center" wrapText="1"/>
    </xf>
    <xf numFmtId="49" fontId="9" fillId="0" borderId="1" xfId="10" applyNumberFormat="1" applyFont="1" applyFill="1" applyBorder="1" applyAlignment="1">
      <alignment horizontal="center" vertical="center"/>
    </xf>
    <xf numFmtId="165" fontId="9" fillId="0" borderId="1" xfId="10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1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5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5" applyFont="1" applyFill="1" applyAlignment="1">
      <alignment vertical="center"/>
    </xf>
    <xf numFmtId="0" fontId="9" fillId="0" borderId="1" xfId="1" applyFont="1" applyFill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3"/>
    </xf>
    <xf numFmtId="49" fontId="4" fillId="0" borderId="1" xfId="1" applyNumberFormat="1" applyFont="1" applyFill="1" applyBorder="1" applyAlignment="1">
      <alignment horizontal="left" vertical="center" wrapText="1" indent="2"/>
    </xf>
    <xf numFmtId="0" fontId="22" fillId="0" borderId="1" xfId="1" applyFont="1" applyFill="1" applyBorder="1" applyAlignment="1">
      <alignment horizontal="left" vertical="center" wrapText="1" indent="3"/>
    </xf>
    <xf numFmtId="0" fontId="10" fillId="3" borderId="1" xfId="10" applyFont="1" applyFill="1" applyBorder="1" applyAlignment="1">
      <alignment horizontal="left" vertical="center" wrapText="1" indent="1"/>
    </xf>
    <xf numFmtId="0" fontId="2" fillId="3" borderId="0" xfId="6" applyFont="1" applyFill="1" applyAlignment="1">
      <alignment vertical="center"/>
    </xf>
    <xf numFmtId="9" fontId="10" fillId="3" borderId="1" xfId="13" applyFont="1" applyFill="1" applyBorder="1" applyAlignment="1" applyProtection="1">
      <alignment horizontal="right" vertical="center" wrapText="1"/>
      <protection hidden="1"/>
    </xf>
    <xf numFmtId="9" fontId="10" fillId="4" borderId="1" xfId="13" applyFont="1" applyFill="1" applyBorder="1" applyAlignment="1" applyProtection="1">
      <alignment horizontal="right" vertical="center" wrapText="1"/>
      <protection hidden="1"/>
    </xf>
    <xf numFmtId="0" fontId="4" fillId="0" borderId="1" xfId="14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Анализ на 01.04.06" xfId="14"/>
    <cellStyle name="Обычный_Новая Игирма" xfId="10"/>
    <cellStyle name="Обычный_ПРОГНОЗ ДОХОДОВ на 2007 год" xfId="11"/>
    <cellStyle name="Процентный" xfId="1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tabSelected="1" view="pageBreakPreview" zoomScaleSheetLayoutView="100" workbookViewId="0">
      <selection activeCell="C1" sqref="C1:E1"/>
    </sheetView>
  </sheetViews>
  <sheetFormatPr defaultColWidth="9.140625" defaultRowHeight="13.5" x14ac:dyDescent="0.25"/>
  <cols>
    <col min="1" max="1" width="93.85546875" style="1" customWidth="1"/>
    <col min="2" max="2" width="23.5703125" style="1" customWidth="1"/>
    <col min="3" max="3" width="13.85546875" style="1" customWidth="1"/>
    <col min="4" max="4" width="13.5703125" style="1" customWidth="1"/>
    <col min="5" max="5" width="14" style="1" customWidth="1"/>
    <col min="6" max="16384" width="9.140625" style="1"/>
  </cols>
  <sheetData>
    <row r="1" spans="1:12" ht="140.25" customHeight="1" x14ac:dyDescent="0.2">
      <c r="A1" s="63"/>
      <c r="B1" s="64"/>
      <c r="C1" s="118" t="s">
        <v>108</v>
      </c>
      <c r="D1" s="118"/>
      <c r="E1" s="118"/>
    </row>
    <row r="2" spans="1:12" ht="62.25" customHeight="1" x14ac:dyDescent="0.25">
      <c r="A2" s="119" t="s">
        <v>107</v>
      </c>
      <c r="B2" s="119"/>
      <c r="C2" s="119"/>
      <c r="D2" s="119"/>
      <c r="E2" s="119"/>
      <c r="F2" s="13"/>
      <c r="G2" s="13"/>
      <c r="H2" s="13"/>
      <c r="I2" s="13"/>
      <c r="J2" s="13"/>
      <c r="K2" s="13"/>
      <c r="L2" s="13"/>
    </row>
    <row r="3" spans="1:12" ht="11.25" customHeight="1" x14ac:dyDescent="0.25">
      <c r="A3" s="12"/>
      <c r="B3" s="12"/>
    </row>
    <row r="4" spans="1:12" ht="14.25" customHeight="1" x14ac:dyDescent="0.25">
      <c r="A4" s="11"/>
      <c r="B4" s="11"/>
      <c r="E4" s="37" t="s">
        <v>70</v>
      </c>
    </row>
    <row r="5" spans="1:12" s="8" customFormat="1" ht="33" customHeight="1" x14ac:dyDescent="0.25">
      <c r="A5" s="120" t="s">
        <v>33</v>
      </c>
      <c r="B5" s="121" t="s">
        <v>32</v>
      </c>
      <c r="C5" s="117" t="s">
        <v>77</v>
      </c>
      <c r="D5" s="117" t="s">
        <v>106</v>
      </c>
      <c r="E5" s="117" t="s">
        <v>105</v>
      </c>
    </row>
    <row r="6" spans="1:12" s="8" customFormat="1" x14ac:dyDescent="0.25">
      <c r="A6" s="120"/>
      <c r="B6" s="121"/>
      <c r="C6" s="117"/>
      <c r="D6" s="117"/>
      <c r="E6" s="117"/>
    </row>
    <row r="7" spans="1:12" s="8" customFormat="1" ht="27" customHeight="1" x14ac:dyDescent="0.25">
      <c r="A7" s="10" t="s">
        <v>31</v>
      </c>
      <c r="B7" s="14" t="s">
        <v>30</v>
      </c>
      <c r="C7" s="54">
        <f t="shared" ref="C7" si="0">C8+C22</f>
        <v>1782.7</v>
      </c>
      <c r="D7" s="54">
        <f t="shared" ref="D7" si="1">D8+D22</f>
        <v>899.5</v>
      </c>
      <c r="E7" s="65">
        <f>D7/C7</f>
        <v>0.50457171705839454</v>
      </c>
    </row>
    <row r="8" spans="1:12" s="9" customFormat="1" ht="21" customHeight="1" x14ac:dyDescent="0.25">
      <c r="A8" s="55" t="s">
        <v>78</v>
      </c>
      <c r="B8" s="14" t="s">
        <v>30</v>
      </c>
      <c r="C8" s="53">
        <f t="shared" ref="C8" si="2">C9+C11+C13+C15+C18+C20</f>
        <v>1730.7</v>
      </c>
      <c r="D8" s="53">
        <f t="shared" ref="D8" si="3">D9+D11+D13+D15+D18+D20</f>
        <v>885.4</v>
      </c>
      <c r="E8" s="66">
        <f t="shared" ref="E8:E58" si="4">D8/C8</f>
        <v>0.51158490784075805</v>
      </c>
    </row>
    <row r="9" spans="1:12" s="68" customFormat="1" ht="24.95" customHeight="1" x14ac:dyDescent="0.25">
      <c r="A9" s="67" t="s">
        <v>29</v>
      </c>
      <c r="B9" s="17" t="s">
        <v>28</v>
      </c>
      <c r="C9" s="49">
        <f t="shared" ref="C9:D9" si="5">C10</f>
        <v>695</v>
      </c>
      <c r="D9" s="49">
        <f t="shared" si="5"/>
        <v>350.6</v>
      </c>
      <c r="E9" s="76">
        <f t="shared" si="4"/>
        <v>0.50446043165467624</v>
      </c>
    </row>
    <row r="10" spans="1:12" s="89" customFormat="1" ht="20.100000000000001" customHeight="1" x14ac:dyDescent="0.25">
      <c r="A10" s="85" t="s">
        <v>27</v>
      </c>
      <c r="B10" s="86" t="s">
        <v>40</v>
      </c>
      <c r="C10" s="87">
        <v>695</v>
      </c>
      <c r="D10" s="87">
        <v>350.6</v>
      </c>
      <c r="E10" s="88">
        <f t="shared" si="4"/>
        <v>0.50446043165467624</v>
      </c>
    </row>
    <row r="11" spans="1:12" s="21" customFormat="1" ht="24.95" customHeight="1" x14ac:dyDescent="0.25">
      <c r="A11" s="77" t="s">
        <v>26</v>
      </c>
      <c r="B11" s="69" t="s">
        <v>25</v>
      </c>
      <c r="C11" s="70">
        <f t="shared" ref="C11:D11" si="6">C12</f>
        <v>785.7</v>
      </c>
      <c r="D11" s="70">
        <f t="shared" si="6"/>
        <v>414.7</v>
      </c>
      <c r="E11" s="76">
        <f t="shared" si="4"/>
        <v>0.52780959653811887</v>
      </c>
    </row>
    <row r="12" spans="1:12" s="89" customFormat="1" ht="20.100000000000001" customHeight="1" x14ac:dyDescent="0.25">
      <c r="A12" s="90" t="s">
        <v>24</v>
      </c>
      <c r="B12" s="91" t="s">
        <v>23</v>
      </c>
      <c r="C12" s="92">
        <v>785.7</v>
      </c>
      <c r="D12" s="92">
        <v>414.7</v>
      </c>
      <c r="E12" s="88">
        <f t="shared" si="4"/>
        <v>0.52780959653811887</v>
      </c>
    </row>
    <row r="13" spans="1:12" s="21" customFormat="1" ht="24.95" customHeight="1" x14ac:dyDescent="0.25">
      <c r="A13" s="78" t="s">
        <v>101</v>
      </c>
      <c r="B13" s="71" t="s">
        <v>103</v>
      </c>
      <c r="C13" s="70">
        <f t="shared" ref="C13:D13" si="7">C14</f>
        <v>64</v>
      </c>
      <c r="D13" s="70">
        <f t="shared" si="7"/>
        <v>63.6</v>
      </c>
      <c r="E13" s="76">
        <f t="shared" si="4"/>
        <v>0.99375000000000002</v>
      </c>
    </row>
    <row r="14" spans="1:12" s="89" customFormat="1" ht="20.100000000000001" customHeight="1" x14ac:dyDescent="0.25">
      <c r="A14" s="93" t="s">
        <v>102</v>
      </c>
      <c r="B14" s="94" t="s">
        <v>104</v>
      </c>
      <c r="C14" s="92">
        <v>64</v>
      </c>
      <c r="D14" s="92">
        <v>63.6</v>
      </c>
      <c r="E14" s="88">
        <f t="shared" si="4"/>
        <v>0.99375000000000002</v>
      </c>
    </row>
    <row r="15" spans="1:12" s="21" customFormat="1" ht="24.95" customHeight="1" x14ac:dyDescent="0.25">
      <c r="A15" s="67" t="s">
        <v>22</v>
      </c>
      <c r="B15" s="17" t="s">
        <v>21</v>
      </c>
      <c r="C15" s="49">
        <f t="shared" ref="C15" si="8">C16+C17</f>
        <v>176</v>
      </c>
      <c r="D15" s="49">
        <f t="shared" ref="D15" si="9">D16+D17</f>
        <v>48.6</v>
      </c>
      <c r="E15" s="76">
        <f t="shared" si="4"/>
        <v>0.27613636363636362</v>
      </c>
    </row>
    <row r="16" spans="1:12" s="89" customFormat="1" ht="20.100000000000001" customHeight="1" x14ac:dyDescent="0.25">
      <c r="A16" s="95" t="s">
        <v>20</v>
      </c>
      <c r="B16" s="96" t="s">
        <v>41</v>
      </c>
      <c r="C16" s="97">
        <v>90</v>
      </c>
      <c r="D16" s="97">
        <v>11</v>
      </c>
      <c r="E16" s="88">
        <f t="shared" si="4"/>
        <v>0.12222222222222222</v>
      </c>
    </row>
    <row r="17" spans="1:5" s="89" customFormat="1" ht="20.100000000000001" customHeight="1" x14ac:dyDescent="0.25">
      <c r="A17" s="95" t="s">
        <v>19</v>
      </c>
      <c r="B17" s="96" t="s">
        <v>42</v>
      </c>
      <c r="C17" s="97">
        <v>86</v>
      </c>
      <c r="D17" s="97">
        <v>37.6</v>
      </c>
      <c r="E17" s="88">
        <f t="shared" si="4"/>
        <v>0.43720930232558142</v>
      </c>
    </row>
    <row r="18" spans="1:5" s="21" customFormat="1" ht="24.95" customHeight="1" x14ac:dyDescent="0.25">
      <c r="A18" s="20" t="s">
        <v>17</v>
      </c>
      <c r="B18" s="19" t="s">
        <v>61</v>
      </c>
      <c r="C18" s="45">
        <f t="shared" ref="C18:D18" si="10">C19</f>
        <v>10</v>
      </c>
      <c r="D18" s="45">
        <f t="shared" si="10"/>
        <v>7.9</v>
      </c>
      <c r="E18" s="76">
        <f t="shared" si="4"/>
        <v>0.79</v>
      </c>
    </row>
    <row r="19" spans="1:5" s="89" customFormat="1" ht="32.25" customHeight="1" x14ac:dyDescent="0.25">
      <c r="A19" s="98" t="s">
        <v>72</v>
      </c>
      <c r="B19" s="99" t="s">
        <v>60</v>
      </c>
      <c r="C19" s="100">
        <v>10</v>
      </c>
      <c r="D19" s="100">
        <v>7.9</v>
      </c>
      <c r="E19" s="88">
        <f t="shared" si="4"/>
        <v>0.79</v>
      </c>
    </row>
    <row r="20" spans="1:5" s="21" customFormat="1" ht="24.95" hidden="1" customHeight="1" x14ac:dyDescent="0.25">
      <c r="A20" s="22" t="s">
        <v>18</v>
      </c>
      <c r="B20" s="19" t="s">
        <v>62</v>
      </c>
      <c r="C20" s="45">
        <f t="shared" ref="C20:D20" si="11">C21</f>
        <v>0</v>
      </c>
      <c r="D20" s="45">
        <f t="shared" si="11"/>
        <v>0</v>
      </c>
      <c r="E20" s="65" t="e">
        <f t="shared" si="4"/>
        <v>#DIV/0!</v>
      </c>
    </row>
    <row r="21" spans="1:5" s="25" customFormat="1" ht="20.100000000000001" hidden="1" customHeight="1" x14ac:dyDescent="0.25">
      <c r="A21" s="23" t="s">
        <v>63</v>
      </c>
      <c r="B21" s="24" t="s">
        <v>64</v>
      </c>
      <c r="C21" s="46"/>
      <c r="D21" s="46"/>
      <c r="E21" s="65" t="e">
        <f t="shared" si="4"/>
        <v>#DIV/0!</v>
      </c>
    </row>
    <row r="22" spans="1:5" s="9" customFormat="1" ht="25.5" customHeight="1" x14ac:dyDescent="0.25">
      <c r="A22" s="55" t="s">
        <v>59</v>
      </c>
      <c r="B22" s="14" t="s">
        <v>30</v>
      </c>
      <c r="C22" s="53">
        <f t="shared" ref="C22" si="12">C23+C26+C28+C30+C33</f>
        <v>52</v>
      </c>
      <c r="D22" s="53">
        <f t="shared" ref="D22" si="13">D23+D26+D28+D30+D33</f>
        <v>14.1</v>
      </c>
      <c r="E22" s="66">
        <f t="shared" si="4"/>
        <v>0.27115384615384613</v>
      </c>
    </row>
    <row r="23" spans="1:5" s="21" customFormat="1" ht="24.95" customHeight="1" x14ac:dyDescent="0.25">
      <c r="A23" s="79" t="s">
        <v>16</v>
      </c>
      <c r="B23" s="72" t="s">
        <v>15</v>
      </c>
      <c r="C23" s="73">
        <f t="shared" ref="C23" si="14">C24+C25</f>
        <v>12</v>
      </c>
      <c r="D23" s="73">
        <f t="shared" ref="D23" si="15">D24+D25</f>
        <v>0</v>
      </c>
      <c r="E23" s="76">
        <f t="shared" si="4"/>
        <v>0</v>
      </c>
    </row>
    <row r="24" spans="1:5" s="25" customFormat="1" ht="42" hidden="1" customHeight="1" x14ac:dyDescent="0.25">
      <c r="A24" s="28" t="s">
        <v>65</v>
      </c>
      <c r="B24" s="29" t="s">
        <v>36</v>
      </c>
      <c r="C24" s="47">
        <v>0</v>
      </c>
      <c r="D24" s="47">
        <v>0</v>
      </c>
      <c r="E24" s="65" t="e">
        <f t="shared" si="4"/>
        <v>#DIV/0!</v>
      </c>
    </row>
    <row r="25" spans="1:5" s="89" customFormat="1" ht="42" customHeight="1" x14ac:dyDescent="0.25">
      <c r="A25" s="101" t="s">
        <v>14</v>
      </c>
      <c r="B25" s="102" t="s">
        <v>13</v>
      </c>
      <c r="C25" s="103">
        <v>12</v>
      </c>
      <c r="D25" s="103">
        <v>0</v>
      </c>
      <c r="E25" s="88">
        <f>D25/C25</f>
        <v>0</v>
      </c>
    </row>
    <row r="26" spans="1:5" s="21" customFormat="1" ht="24.95" customHeight="1" x14ac:dyDescent="0.25">
      <c r="A26" s="80" t="s">
        <v>12</v>
      </c>
      <c r="B26" s="74" t="s">
        <v>11</v>
      </c>
      <c r="C26" s="75">
        <f t="shared" ref="C26:D26" si="16">C27</f>
        <v>40</v>
      </c>
      <c r="D26" s="75">
        <f t="shared" si="16"/>
        <v>6.3</v>
      </c>
      <c r="E26" s="76">
        <f t="shared" si="4"/>
        <v>0.1575</v>
      </c>
    </row>
    <row r="27" spans="1:5" s="89" customFormat="1" ht="20.100000000000001" customHeight="1" x14ac:dyDescent="0.25">
      <c r="A27" s="104" t="s">
        <v>73</v>
      </c>
      <c r="B27" s="102" t="s">
        <v>37</v>
      </c>
      <c r="C27" s="103">
        <v>40</v>
      </c>
      <c r="D27" s="103">
        <v>6.3</v>
      </c>
      <c r="E27" s="88">
        <f t="shared" si="4"/>
        <v>0.1575</v>
      </c>
    </row>
    <row r="28" spans="1:5" s="21" customFormat="1" ht="24.95" hidden="1" customHeight="1" x14ac:dyDescent="0.25">
      <c r="A28" s="113" t="s">
        <v>10</v>
      </c>
      <c r="B28" s="19" t="s">
        <v>9</v>
      </c>
      <c r="C28" s="45">
        <f t="shared" ref="C28:D28" si="17">C29</f>
        <v>0</v>
      </c>
      <c r="D28" s="45">
        <f t="shared" si="17"/>
        <v>0</v>
      </c>
      <c r="E28" s="115" t="e">
        <f t="shared" si="4"/>
        <v>#DIV/0!</v>
      </c>
    </row>
    <row r="29" spans="1:5" s="25" customFormat="1" ht="20.100000000000001" hidden="1" customHeight="1" x14ac:dyDescent="0.25">
      <c r="A29" s="32" t="s">
        <v>66</v>
      </c>
      <c r="B29" s="24" t="s">
        <v>8</v>
      </c>
      <c r="C29" s="46"/>
      <c r="D29" s="46"/>
      <c r="E29" s="116" t="e">
        <f t="shared" si="4"/>
        <v>#DIV/0!</v>
      </c>
    </row>
    <row r="30" spans="1:5" s="114" customFormat="1" ht="26.25" hidden="1" customHeight="1" x14ac:dyDescent="0.25">
      <c r="A30" s="16" t="s">
        <v>7</v>
      </c>
      <c r="B30" s="17" t="s">
        <v>45</v>
      </c>
      <c r="C30" s="49">
        <f t="shared" ref="C30" si="18">C31+C32</f>
        <v>0</v>
      </c>
      <c r="D30" s="49">
        <f t="shared" ref="D30" si="19">D31+D32</f>
        <v>0</v>
      </c>
      <c r="E30" s="115" t="e">
        <f t="shared" si="4"/>
        <v>#DIV/0!</v>
      </c>
    </row>
    <row r="31" spans="1:5" s="34" customFormat="1" ht="20.100000000000001" hidden="1" customHeight="1" x14ac:dyDescent="0.25">
      <c r="A31" s="33" t="s">
        <v>74</v>
      </c>
      <c r="B31" s="27" t="s">
        <v>67</v>
      </c>
      <c r="C31" s="44"/>
      <c r="D31" s="44"/>
      <c r="E31" s="116" t="e">
        <f t="shared" si="4"/>
        <v>#DIV/0!</v>
      </c>
    </row>
    <row r="32" spans="1:5" s="34" customFormat="1" ht="20.100000000000001" hidden="1" customHeight="1" x14ac:dyDescent="0.25">
      <c r="A32" s="33" t="s">
        <v>75</v>
      </c>
      <c r="B32" s="27" t="s">
        <v>68</v>
      </c>
      <c r="C32" s="44"/>
      <c r="D32" s="44"/>
      <c r="E32" s="116" t="e">
        <f t="shared" si="4"/>
        <v>#DIV/0!</v>
      </c>
    </row>
    <row r="33" spans="1:5" s="114" customFormat="1" ht="24.95" customHeight="1" x14ac:dyDescent="0.25">
      <c r="A33" s="18" t="s">
        <v>6</v>
      </c>
      <c r="B33" s="19" t="s">
        <v>46</v>
      </c>
      <c r="C33" s="45">
        <f t="shared" ref="C33:D33" si="20">C34</f>
        <v>0</v>
      </c>
      <c r="D33" s="45">
        <f t="shared" si="20"/>
        <v>7.8</v>
      </c>
      <c r="E33" s="115">
        <v>0</v>
      </c>
    </row>
    <row r="34" spans="1:5" s="34" customFormat="1" ht="20.100000000000001" customHeight="1" x14ac:dyDescent="0.25">
      <c r="A34" s="35" t="s">
        <v>76</v>
      </c>
      <c r="B34" s="24" t="s">
        <v>69</v>
      </c>
      <c r="C34" s="46">
        <v>0</v>
      </c>
      <c r="D34" s="46">
        <v>7.8</v>
      </c>
      <c r="E34" s="116">
        <v>0</v>
      </c>
    </row>
    <row r="35" spans="1:5" ht="31.5" customHeight="1" x14ac:dyDescent="0.25">
      <c r="A35" s="7" t="s">
        <v>5</v>
      </c>
      <c r="B35" s="15" t="s">
        <v>35</v>
      </c>
      <c r="C35" s="57">
        <f t="shared" ref="C35" si="21">C36+C56</f>
        <v>19091.8</v>
      </c>
      <c r="D35" s="57">
        <f t="shared" ref="D35" si="22">D36+D56</f>
        <v>9586.4</v>
      </c>
      <c r="E35" s="65">
        <f t="shared" si="4"/>
        <v>0.50212132957604838</v>
      </c>
    </row>
    <row r="36" spans="1:5" s="39" customFormat="1" ht="33" customHeight="1" x14ac:dyDescent="0.25">
      <c r="A36" s="82" t="s">
        <v>4</v>
      </c>
      <c r="B36" s="38" t="s">
        <v>34</v>
      </c>
      <c r="C36" s="50">
        <f t="shared" ref="C36" si="23">C37+C42+C51</f>
        <v>19091.8</v>
      </c>
      <c r="D36" s="50">
        <f t="shared" ref="D36" si="24">D37+D42+D51</f>
        <v>9586.4</v>
      </c>
      <c r="E36" s="76">
        <f t="shared" si="4"/>
        <v>0.50212132957604838</v>
      </c>
    </row>
    <row r="37" spans="1:5" s="56" customFormat="1" ht="18.75" customHeight="1" x14ac:dyDescent="0.25">
      <c r="A37" s="81" t="s">
        <v>38</v>
      </c>
      <c r="B37" s="38" t="s">
        <v>50</v>
      </c>
      <c r="C37" s="50">
        <f t="shared" ref="C37" si="25">C38+C40</f>
        <v>18176.5</v>
      </c>
      <c r="D37" s="50">
        <f t="shared" ref="D37" si="26">D38+D40</f>
        <v>8899.2999999999993</v>
      </c>
      <c r="E37" s="76">
        <f t="shared" si="4"/>
        <v>0.4896047093774929</v>
      </c>
    </row>
    <row r="38" spans="1:5" s="108" customFormat="1" ht="15" customHeight="1" x14ac:dyDescent="0.25">
      <c r="A38" s="105" t="s">
        <v>3</v>
      </c>
      <c r="B38" s="106" t="s">
        <v>49</v>
      </c>
      <c r="C38" s="107">
        <f t="shared" ref="C38:D38" si="27">C39</f>
        <v>16054.2</v>
      </c>
      <c r="D38" s="107">
        <f t="shared" si="27"/>
        <v>8097.3</v>
      </c>
      <c r="E38" s="88">
        <f t="shared" si="4"/>
        <v>0.50437268752102249</v>
      </c>
    </row>
    <row r="39" spans="1:5" s="108" customFormat="1" ht="16.5" customHeight="1" x14ac:dyDescent="0.25">
      <c r="A39" s="109" t="s">
        <v>99</v>
      </c>
      <c r="B39" s="102" t="s">
        <v>83</v>
      </c>
      <c r="C39" s="103">
        <v>16054.2</v>
      </c>
      <c r="D39" s="103">
        <v>8097.3</v>
      </c>
      <c r="E39" s="88">
        <f t="shared" si="4"/>
        <v>0.50437268752102249</v>
      </c>
    </row>
    <row r="40" spans="1:5" s="108" customFormat="1" ht="15" customHeight="1" x14ac:dyDescent="0.25">
      <c r="A40" s="83" t="s">
        <v>79</v>
      </c>
      <c r="B40" s="106" t="s">
        <v>80</v>
      </c>
      <c r="C40" s="107">
        <f t="shared" ref="C40:D40" si="28">C41</f>
        <v>2122.3000000000002</v>
      </c>
      <c r="D40" s="107">
        <f t="shared" si="28"/>
        <v>802</v>
      </c>
      <c r="E40" s="88">
        <f t="shared" si="4"/>
        <v>0.37789190972058612</v>
      </c>
    </row>
    <row r="41" spans="1:5" s="108" customFormat="1" ht="16.5" customHeight="1" x14ac:dyDescent="0.25">
      <c r="A41" s="109" t="s">
        <v>98</v>
      </c>
      <c r="B41" s="102" t="s">
        <v>84</v>
      </c>
      <c r="C41" s="103">
        <v>2122.3000000000002</v>
      </c>
      <c r="D41" s="103">
        <v>802</v>
      </c>
      <c r="E41" s="88">
        <f t="shared" si="4"/>
        <v>0.37789190972058612</v>
      </c>
    </row>
    <row r="42" spans="1:5" s="39" customFormat="1" ht="24.95" customHeight="1" x14ac:dyDescent="0.25">
      <c r="A42" s="80" t="s">
        <v>44</v>
      </c>
      <c r="B42" s="40" t="s">
        <v>71</v>
      </c>
      <c r="C42" s="51">
        <f t="shared" ref="C42" si="29">C45+C47+C49+C43</f>
        <v>478.2</v>
      </c>
      <c r="D42" s="51">
        <f t="shared" ref="D42" si="30">D45+D47+D49+D43</f>
        <v>478.2</v>
      </c>
      <c r="E42" s="76">
        <f t="shared" si="4"/>
        <v>1</v>
      </c>
    </row>
    <row r="43" spans="1:5" s="43" customFormat="1" ht="28.5" hidden="1" customHeight="1" x14ac:dyDescent="0.25">
      <c r="A43" s="58" t="s">
        <v>81</v>
      </c>
      <c r="B43" s="59" t="s">
        <v>82</v>
      </c>
      <c r="C43" s="60">
        <f t="shared" ref="C43:D43" si="31">C44</f>
        <v>0</v>
      </c>
      <c r="D43" s="60">
        <f t="shared" si="31"/>
        <v>0</v>
      </c>
      <c r="E43" s="65" t="e">
        <f t="shared" si="4"/>
        <v>#DIV/0!</v>
      </c>
    </row>
    <row r="44" spans="1:5" s="36" customFormat="1" ht="35.25" hidden="1" customHeight="1" x14ac:dyDescent="0.25">
      <c r="A44" s="31" t="s">
        <v>97</v>
      </c>
      <c r="B44" s="26" t="s">
        <v>85</v>
      </c>
      <c r="C44" s="48"/>
      <c r="D44" s="48"/>
      <c r="E44" s="65" t="e">
        <f t="shared" si="4"/>
        <v>#DIV/0!</v>
      </c>
    </row>
    <row r="45" spans="1:5" s="43" customFormat="1" ht="24.95" hidden="1" customHeight="1" x14ac:dyDescent="0.25">
      <c r="A45" s="61" t="s">
        <v>57</v>
      </c>
      <c r="B45" s="59" t="s">
        <v>58</v>
      </c>
      <c r="C45" s="60">
        <f t="shared" ref="C45:D45" si="32">C46</f>
        <v>0</v>
      </c>
      <c r="D45" s="60">
        <f t="shared" si="32"/>
        <v>0</v>
      </c>
      <c r="E45" s="65" t="e">
        <f t="shared" si="4"/>
        <v>#DIV/0!</v>
      </c>
    </row>
    <row r="46" spans="1:5" s="36" customFormat="1" ht="29.25" hidden="1" customHeight="1" x14ac:dyDescent="0.25">
      <c r="A46" s="31" t="s">
        <v>96</v>
      </c>
      <c r="B46" s="26" t="s">
        <v>100</v>
      </c>
      <c r="C46" s="48"/>
      <c r="D46" s="48"/>
      <c r="E46" s="65" t="e">
        <f t="shared" si="4"/>
        <v>#DIV/0!</v>
      </c>
    </row>
    <row r="47" spans="1:5" s="62" customFormat="1" ht="29.25" hidden="1" customHeight="1" x14ac:dyDescent="0.25">
      <c r="A47" s="61" t="s">
        <v>47</v>
      </c>
      <c r="B47" s="59" t="s">
        <v>48</v>
      </c>
      <c r="C47" s="60">
        <f t="shared" ref="C47:D47" si="33">C48</f>
        <v>0</v>
      </c>
      <c r="D47" s="60">
        <f t="shared" si="33"/>
        <v>0</v>
      </c>
      <c r="E47" s="65" t="e">
        <f t="shared" si="4"/>
        <v>#DIV/0!</v>
      </c>
    </row>
    <row r="48" spans="1:5" s="36" customFormat="1" ht="30.75" hidden="1" customHeight="1" x14ac:dyDescent="0.25">
      <c r="A48" s="31" t="s">
        <v>95</v>
      </c>
      <c r="B48" s="26" t="s">
        <v>86</v>
      </c>
      <c r="C48" s="48"/>
      <c r="D48" s="48"/>
      <c r="E48" s="65" t="e">
        <f t="shared" si="4"/>
        <v>#DIV/0!</v>
      </c>
    </row>
    <row r="49" spans="1:5" s="43" customFormat="1" ht="24.95" customHeight="1" x14ac:dyDescent="0.25">
      <c r="A49" s="84" t="s">
        <v>2</v>
      </c>
      <c r="B49" s="59" t="s">
        <v>51</v>
      </c>
      <c r="C49" s="60">
        <f t="shared" ref="C49:D49" si="34">C50</f>
        <v>478.2</v>
      </c>
      <c r="D49" s="60">
        <f t="shared" si="34"/>
        <v>478.2</v>
      </c>
      <c r="E49" s="88">
        <f t="shared" si="4"/>
        <v>1</v>
      </c>
    </row>
    <row r="50" spans="1:5" s="43" customFormat="1" ht="19.5" customHeight="1" x14ac:dyDescent="0.25">
      <c r="A50" s="110" t="s">
        <v>94</v>
      </c>
      <c r="B50" s="102" t="s">
        <v>87</v>
      </c>
      <c r="C50" s="103">
        <v>478.2</v>
      </c>
      <c r="D50" s="103">
        <v>478.2</v>
      </c>
      <c r="E50" s="88">
        <f t="shared" si="4"/>
        <v>1</v>
      </c>
    </row>
    <row r="51" spans="1:5" s="39" customFormat="1" ht="24.95" customHeight="1" x14ac:dyDescent="0.25">
      <c r="A51" s="41" t="s">
        <v>39</v>
      </c>
      <c r="B51" s="40" t="s">
        <v>52</v>
      </c>
      <c r="C51" s="51">
        <f t="shared" ref="C51" si="35">C52+C54</f>
        <v>437.1</v>
      </c>
      <c r="D51" s="51">
        <f t="shared" ref="D51" si="36">D52+D54</f>
        <v>208.89999999999998</v>
      </c>
      <c r="E51" s="76">
        <f t="shared" si="4"/>
        <v>0.47792267215740097</v>
      </c>
    </row>
    <row r="52" spans="1:5" s="43" customFormat="1" ht="23.25" customHeight="1" x14ac:dyDescent="0.25">
      <c r="A52" s="111" t="s">
        <v>1</v>
      </c>
      <c r="B52" s="59" t="s">
        <v>53</v>
      </c>
      <c r="C52" s="60">
        <f t="shared" ref="C52:D52" si="37">C53</f>
        <v>91.6</v>
      </c>
      <c r="D52" s="60">
        <f t="shared" si="37"/>
        <v>44.2</v>
      </c>
      <c r="E52" s="88">
        <f t="shared" si="4"/>
        <v>0.48253275109170313</v>
      </c>
    </row>
    <row r="53" spans="1:5" s="43" customFormat="1" ht="22.5" customHeight="1" x14ac:dyDescent="0.25">
      <c r="A53" s="110" t="s">
        <v>93</v>
      </c>
      <c r="B53" s="102" t="s">
        <v>88</v>
      </c>
      <c r="C53" s="103">
        <v>91.6</v>
      </c>
      <c r="D53" s="103">
        <v>44.2</v>
      </c>
      <c r="E53" s="88">
        <f t="shared" si="4"/>
        <v>0.48253275109170313</v>
      </c>
    </row>
    <row r="54" spans="1:5" s="43" customFormat="1" ht="26.25" customHeight="1" x14ac:dyDescent="0.25">
      <c r="A54" s="112" t="s">
        <v>43</v>
      </c>
      <c r="B54" s="59" t="s">
        <v>54</v>
      </c>
      <c r="C54" s="60">
        <f t="shared" ref="C54:D54" si="38">C55</f>
        <v>345.5</v>
      </c>
      <c r="D54" s="60">
        <f t="shared" si="38"/>
        <v>164.7</v>
      </c>
      <c r="E54" s="88">
        <f t="shared" si="4"/>
        <v>0.47670043415340085</v>
      </c>
    </row>
    <row r="55" spans="1:5" s="43" customFormat="1" ht="24" x14ac:dyDescent="0.25">
      <c r="A55" s="110" t="s">
        <v>91</v>
      </c>
      <c r="B55" s="102" t="s">
        <v>89</v>
      </c>
      <c r="C55" s="103">
        <v>345.5</v>
      </c>
      <c r="D55" s="103">
        <v>164.7</v>
      </c>
      <c r="E55" s="88">
        <f t="shared" si="4"/>
        <v>0.47670043415340085</v>
      </c>
    </row>
    <row r="56" spans="1:5" s="39" customFormat="1" ht="24.95" hidden="1" customHeight="1" x14ac:dyDescent="0.25">
      <c r="A56" s="42" t="s">
        <v>55</v>
      </c>
      <c r="B56" s="40" t="s">
        <v>56</v>
      </c>
      <c r="C56" s="51">
        <f t="shared" ref="C56:D56" si="39">C57</f>
        <v>0</v>
      </c>
      <c r="D56" s="51">
        <f t="shared" si="39"/>
        <v>0</v>
      </c>
      <c r="E56" s="65" t="e">
        <f t="shared" si="4"/>
        <v>#DIV/0!</v>
      </c>
    </row>
    <row r="57" spans="1:5" s="36" customFormat="1" ht="20.25" hidden="1" customHeight="1" x14ac:dyDescent="0.25">
      <c r="A57" s="30" t="s">
        <v>92</v>
      </c>
      <c r="B57" s="26" t="s">
        <v>90</v>
      </c>
      <c r="C57" s="48"/>
      <c r="D57" s="48"/>
      <c r="E57" s="65" t="e">
        <f t="shared" si="4"/>
        <v>#DIV/0!</v>
      </c>
    </row>
    <row r="58" spans="1:5" s="4" customFormat="1" ht="28.5" customHeight="1" x14ac:dyDescent="0.25">
      <c r="A58" s="6" t="s">
        <v>0</v>
      </c>
      <c r="B58" s="5"/>
      <c r="C58" s="52">
        <f t="shared" ref="C58" si="40">C7+C35</f>
        <v>20874.5</v>
      </c>
      <c r="D58" s="52">
        <f t="shared" ref="D58" si="41">D7+D35</f>
        <v>10485.9</v>
      </c>
      <c r="E58" s="65">
        <f t="shared" si="4"/>
        <v>0.50233059474478425</v>
      </c>
    </row>
    <row r="59" spans="1:5" x14ac:dyDescent="0.25">
      <c r="A59" s="2"/>
      <c r="B59" s="2"/>
    </row>
    <row r="60" spans="1:5" x14ac:dyDescent="0.25">
      <c r="A60" s="2"/>
      <c r="B60" s="2"/>
    </row>
    <row r="61" spans="1:5" x14ac:dyDescent="0.25">
      <c r="A61" s="3"/>
      <c r="B61" s="3"/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</sheetData>
  <mergeCells count="7">
    <mergeCell ref="D5:D6"/>
    <mergeCell ref="E5:E6"/>
    <mergeCell ref="C1:E1"/>
    <mergeCell ref="A2:E2"/>
    <mergeCell ref="A5:A6"/>
    <mergeCell ref="B5:B6"/>
    <mergeCell ref="C5:C6"/>
  </mergeCells>
  <phoneticPr fontId="21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2019-07-23T02:02:27Z</dcterms:modified>
</cp:coreProperties>
</file>