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е" sheetId="1" r:id="rId1"/>
  </sheets>
  <definedNames>
    <definedName name="_xlnm.Print_Area" localSheetId="0">'Бе'!$A$1:$G$162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3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<sst xmlns="http://schemas.openxmlformats.org/spreadsheetml/2006/main" count="363" uniqueCount="318">
  <si>
    <t>тыс. руб.</t>
  </si>
  <si>
    <t>Код бюджетной классификации</t>
  </si>
  <si>
    <t>Наименование платежей</t>
  </si>
  <si>
    <t>Код 
бюджетной классификации</t>
  </si>
  <si>
    <t>главного 
админи-
стратора
 доходов</t>
  </si>
  <si>
    <t>доходов бюджета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</si>
  <si>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</si>
  <si>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</si>
  <si>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</si>
  <si>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</si>
  <si>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182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</si>
  <si>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</si>
  <si>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</si>
  <si>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</si>
  <si>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</si>
  <si>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</si>
  <si>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</si>
  <si>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</si>
  <si>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НАЛОГ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</si>
  <si>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</si>
  <si>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</si>
  <si>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</si>
  <si>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</si>
  <si>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</si>
  <si>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</si>
  <si>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</t>
  </si>
  <si>
    <t>966</t>
  </si>
  <si>
    <t>ДОХОДЫ ОТ ОКАЗАНИЯ ПЛАТНЫХ УСЛУГ И КОМПЕНСАЦИИ ЗАТРАТ ГОСУДАРСТВА</t>
  </si>
  <si>
    <t xml:space="preserve">Прочие доходы от оказания платных услуг (работ)    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</si>
  <si>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</si>
  <si>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</si>
  <si>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</si>
  <si>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Прочие субсидии</t>
  </si>
  <si>
    <t>Субвенции бюджетам на осуществление первичного воинского учёта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</si>
  <si>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</si>
  <si>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ВСЕГО ДОХОДОВ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</si>
  <si>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</si>
  <si>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</si>
  <si>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% исполнения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</si>
  <si>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</si>
  <si>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</si>
  <si>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</si>
  <si>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2 18 00000 00 0000 000</t>
  </si>
  <si>
    <t>2 18 05000 10 0000 151</t>
  </si>
  <si>
    <t xml:space="preserve">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</si>
  <si>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</si>
  <si>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</si>
  <si>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2 19 00000 00 0000 000</t>
  </si>
  <si>
    <t>2 19 05000 10 0000 151</t>
  </si>
  <si>
    <t>Дотации бюджетам на поддержку мер по обеспечению сбалансированности бюджетов</t>
  </si>
  <si>
    <t>План</t>
  </si>
  <si>
    <t>Ожидаемая оценка</t>
  </si>
  <si>
    <t>РАСХОДЫ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</si>
  <si>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</si>
  <si>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</si>
  <si>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</si>
  <si>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</si>
  <si>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</si>
  <si>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</si>
  <si>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</si>
  <si>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</si>
  <si>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</si>
  <si>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</si>
  <si>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</si>
  <si>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</si>
  <si>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</si>
  <si>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</si>
  <si>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</si>
  <si>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</si>
  <si>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</si>
  <si>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</si>
  <si>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</si>
  <si>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</si>
  <si>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</si>
  <si>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</si>
  <si>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</si>
  <si>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</si>
  <si>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</si>
  <si>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</si>
  <si>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</si>
  <si>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</si>
  <si>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</si>
  <si>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</si>
  <si>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</si>
  <si>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</si>
  <si>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</si>
  <si>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</si>
  <si>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</si>
  <si>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</si>
  <si>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</si>
  <si>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</si>
  <si>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</si>
  <si>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</si>
  <si>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</si>
  <si>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</si>
  <si>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</si>
  <si>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</si>
  <si>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</si>
  <si>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</si>
  <si>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</si>
  <si>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</si>
  <si>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</si>
  <si>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</si>
  <si>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</si>
  <si>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</si>
  <si>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</si>
  <si>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</si>
  <si>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</si>
  <si>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</si>
  <si>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</si>
  <si>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</si>
  <si>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</si>
  <si>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</si>
  <si>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</si>
  <si>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</si>
  <si>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</si>
  <si>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</si>
  <si>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</si>
  <si>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</si>
  <si>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</si>
  <si>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</si>
  <si>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</si>
  <si>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</si>
  <si>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</si>
  <si>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</si>
  <si>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</si>
  <si>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</si>
  <si>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</si>
  <si>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</si>
  <si>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</si>
  <si>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</si>
  <si>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</si>
  <si>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</si>
  <si>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Начальное профессиональное образование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</si>
  <si>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</si>
  <si>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</si>
  <si>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</si>
  <si>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</si>
  <si>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</si>
  <si>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</si>
  <si>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</si>
  <si>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</si>
  <si>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</si>
  <si>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</si>
  <si>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</si>
  <si>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</si>
  <si>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</si>
  <si>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</si>
  <si>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</si>
  <si>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</si>
  <si>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</si>
  <si>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</si>
  <si>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</si>
  <si>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</si>
  <si>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</si>
  <si>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</si>
  <si>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</si>
  <si>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</si>
  <si>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</si>
  <si>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</si>
  <si>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</si>
  <si>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</si>
  <si>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</si>
  <si>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</si>
  <si>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</si>
  <si>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</si>
  <si>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</si>
  <si>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</si>
  <si>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</si>
  <si>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</si>
  <si>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</si>
  <si>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</si>
  <si>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</si>
  <si>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</si>
  <si>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</si>
  <si>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</si>
  <si>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</si>
  <si>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</si>
  <si>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</si>
  <si>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</si>
  <si>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</si>
  <si>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</si>
  <si>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</si>
  <si>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</si>
  <si>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</si>
  <si>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</si>
  <si>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</si>
  <si>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</si>
  <si>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</si>
  <si>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</si>
  <si>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</si>
  <si>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</si>
  <si>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</si>
  <si>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</si>
  <si>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</si>
  <si>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</si>
  <si>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</si>
  <si>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</si>
  <si>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</si>
  <si>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</si>
  <si>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</si>
  <si>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</si>
  <si>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</si>
  <si>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</si>
  <si>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ИТОГО РАСХОДОВ</t>
  </si>
  <si>
    <t>9600</t>
  </si>
  <si>
    <t>ДЕФИЦИТ (ПРОФИЦИТ)</t>
  </si>
  <si>
    <t>Источники внутреннего финансирования дефицита бюджета</t>
  </si>
  <si>
    <t>000 01 00 00 00 00 0000 000</t>
  </si>
  <si>
    <t xml:space="preserve">Государственные (муниципальные) ценные бумаги, номинальная стоимость которых указана в валюте Российской Федерации
</t>
  </si>
  <si>
    <t>000 01 01 00 00 00 0000 000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</si>
  <si>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</si>
  <si>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810 01 01 00 00 02 0000 710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</si>
  <si>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</si>
  <si>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</si>
  <si>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 01 02 00 00 00 0000 700</t>
  </si>
  <si>
    <t xml:space="preserve"> 903 01 02 00 00 10 0000 710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</si>
  <si>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</si>
  <si>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</si>
  <si>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</si>
  <si>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903 01 02 00 00 10 0000 810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</si>
  <si>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</si>
  <si>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</si>
  <si>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</si>
  <si>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</si>
  <si>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903 01 03 01 00 10 0000 710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</si>
  <si>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</si>
  <si>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903 01 03 01 00 10 0000 810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</si>
  <si>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</si>
  <si>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</si>
  <si>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</si>
  <si>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</si>
  <si>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000 01 05 02 01 10 0000 510</t>
  </si>
  <si>
    <t>000 01 05 00 00 00 0000 600</t>
  </si>
  <si>
    <t>000 01 05 02 01 10 0000 610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</si>
  <si>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</si>
  <si>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</si>
  <si>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</si>
  <si>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</si>
  <si>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</si>
  <si>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</si>
  <si>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</si>
  <si>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</si>
  <si>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КУЛЬТУРА, КИНЕМАТОГРАФИЯ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</si>
  <si>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</si>
  <si>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</si>
  <si>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</si>
  <si>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 сельских поселений бюджетных кредитов от других бюджетов бюджетной системы Российской Федерации в валюте Российской Федерации</t>
  </si>
  <si>
    <t>ШТРАФЫ, САНКЦИИ, ВОЗМЕЩЕНИЕ УЩЕРБА</t>
  </si>
  <si>
    <t>000 1 00 00000 00 0000 000</t>
  </si>
  <si>
    <t>000 1 01 00000 00 0000 000</t>
  </si>
  <si>
    <t>182 1 01 02010 01 0000 110</t>
  </si>
  <si>
    <t>000 1 03 00000 00 0000 000</t>
  </si>
  <si>
    <t>000 1 03 02000 01 0000 110</t>
  </si>
  <si>
    <t>100 1 03 02230 01 0000 110</t>
  </si>
  <si>
    <t>100 1 03 02240 01 0000 110</t>
  </si>
  <si>
    <t>100 1 03 02250 01 0000 110</t>
  </si>
  <si>
    <t>000 1 06 00000 00 0000 000</t>
  </si>
  <si>
    <t>182 1 06 01030 10 0000 110</t>
  </si>
  <si>
    <t>000 1 08 00000 00 0000 000</t>
  </si>
  <si>
    <t>000 1 08 04000 01 0000 110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</si>
  <si>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</si>
  <si>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</si>
  <si>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</si>
  <si>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</si>
  <si>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</si>
  <si>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903 1 11 09045 10 0000 120</t>
  </si>
  <si>
    <t>000 1 13 00000 00 0000 000</t>
  </si>
  <si>
    <t>903 1 13 01995 10 0000 130</t>
  </si>
  <si>
    <t>000 1 05 00000 01 0000 000</t>
  </si>
  <si>
    <t>000 1 16 00000 00 0000 000</t>
  </si>
  <si>
    <t>000 2 00 00000 00 0000 000</t>
  </si>
  <si>
    <t>000 2 02 00000 00 0000 000</t>
  </si>
  <si>
    <t>903 01 02 00 00 00 0000 000</t>
  </si>
  <si>
    <t>903  01 03 00 00 00 0000 000</t>
  </si>
  <si>
    <t>Ожидаемая оценка исполнения бюджета Березняковского муниципального образования за 2017 год</t>
  </si>
  <si>
    <t>000 2 02 35118 00 0000 151</t>
  </si>
  <si>
    <t>000 2 02 30024 00 0000 151</t>
  </si>
  <si>
    <t>903 2 02 30024 10 0000 151</t>
  </si>
  <si>
    <t>000 2 02 30000 00 0000 151</t>
  </si>
  <si>
    <t>000 2 02 20000 00 0000 151</t>
  </si>
  <si>
    <t>000 2 02 20077 00 0000 151</t>
  </si>
  <si>
    <t>903 2 02 20077 10 0000 151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</si>
  <si>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</si>
  <si>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</si>
  <si>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БЕЗВОЗМЕЗДНЫЕ ПОСТУПЛЕНИЯ</t>
  </si>
  <si>
    <t>000 2 07 00000 00 0000 180</t>
  </si>
  <si>
    <t>Прочие безвозмездные поступления в бюджеты сельских поселений</t>
  </si>
  <si>
    <t>903 2 07 05030 10 0000 180</t>
  </si>
  <si>
    <t>000 2 02 10000 00 0000 151</t>
  </si>
  <si>
    <t>000 2 02 15001 00 0000 151</t>
  </si>
  <si>
    <t>903 2 02 15001 10 0000 151</t>
  </si>
  <si>
    <t>903 2 02 15002 10 0000 151</t>
  </si>
  <si>
    <t>000 2 02 15002 00 0000 151</t>
  </si>
  <si>
    <t>000 1 01 02000 01 0000 110</t>
  </si>
  <si>
    <t>100 1 03 02260 01 0000 110</t>
  </si>
  <si>
    <t>182 1 05 03000 01 0000 110</t>
  </si>
  <si>
    <t>000 1 06 01000 00 0000 110</t>
  </si>
  <si>
    <t>000 1 06 06000 00 0000 110</t>
  </si>
  <si>
    <t>182 1 06 06033 10 0000 110</t>
  </si>
  <si>
    <t>182 1 06 06043 10 0000 110</t>
  </si>
  <si>
    <t>ЗАДОЛЖЕННОСТЬ И ПЕРЕРАСЧЕТЫ ПО ОТМЕНЕННЫМ НАЛОГАМ, 
СБОРАМ И ИНЫМ ОБЯЗАТЕЛЬНЫМ ПЛАТЕЖАМ</t>
  </si>
  <si>
    <t>1 09 00000 00 0000 000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</si>
  <si>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</si>
  <si>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000 1 11 05000 00 0000 000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</si>
  <si>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</si>
  <si>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1 11 05013 10 0000 120</t>
  </si>
  <si>
    <t>000 1 13 01000 00 0000 130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</si>
  <si>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</si>
  <si>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903 1 16 51040 02 0000 140</t>
  </si>
  <si>
    <t>Дотации бюджетам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</si>
  <si>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</si>
  <si>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</si>
  <si>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000 2 02 29999 00 0000 151</t>
  </si>
  <si>
    <t>903 2 02 29999 10 0000 151</t>
  </si>
  <si>
    <t>Субвенции бюджетам бюджетной системы Российской Федерации</t>
  </si>
  <si>
    <t>903 2 02 35118 10 0000 151</t>
  </si>
  <si>
    <t>000 2 07 05000 10 0000 180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</si>
</sst>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0\.00\.00"/>
    <numFmt numFmtId="197" formatCode="#,##0.00;[Red]\-#,##0.00;0.00"/>
    <numFmt numFmtId="198" formatCode="0000000"/>
    <numFmt numFmtId="199" formatCode="000000000"/>
    <numFmt numFmtId="200" formatCode="000"/>
    <numFmt numFmtId="201" formatCode="000\.00"/>
    <numFmt numFmtId="202" formatCode="000\.00\.000\.0"/>
    <numFmt numFmtId="203" formatCode="00\.00"/>
    <numFmt numFmtId="204" formatCode="0.0"/>
    <numFmt numFmtId="205" formatCode="_-* #,##0.0_р_._-;\-* #,##0.0_р_._-;_-* &quot;-&quot;_р_._-;_-@_-"/>
    <numFmt numFmtId="206" formatCode="#,##0.0"/>
    <numFmt numFmtId="207" formatCode="#,##0.0000"/>
    <numFmt numFmtId="208" formatCode="_(* #,##0.000_);_(* \(#,##0.000\);_(* &quot;-&quot;??_);_(@_)"/>
    <numFmt numFmtId="209" formatCode="_(* #,##0.0000_);_(* \(#,##0.0000\);_(* &quot;-&quot;??_);_(@_)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&quot;р.&quot;"/>
    <numFmt numFmtId="216" formatCode="000000"/>
  </numFmts>
  <fonts count="63"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Book Antiqua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2"/>
      <name val="Book Antiqua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Times New Roman"/>
      <family val="1"/>
    </font>
    <font>
      <b/>
      <sz val="10"/>
      <name val="Book Antiqua"/>
      <family val="1"/>
    </font>
    <font>
      <b/>
      <sz val="12"/>
      <name val="Times New Roman"/>
      <family val="1"/>
    </font>
    <font>
      <sz val="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Book Antiqua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rgb="FFFF0000"/>
      <name val="Book Antiqua"/>
      <family val="1"/>
    </font>
    <font>
      <sz val="9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5" fillId="0" borderId="0" xfId="57" applyNumberFormat="1" applyFont="1" applyFill="1" applyAlignment="1" applyProtection="1">
      <alignment vertical="center"/>
      <protection hidden="1"/>
    </xf>
    <xf numFmtId="0" fontId="5" fillId="0" borderId="0" xfId="57" applyFont="1" applyAlignment="1" applyProtection="1">
      <alignment vertical="center"/>
      <protection hidden="1"/>
    </xf>
    <xf numFmtId="0" fontId="6" fillId="0" borderId="0" xfId="54" applyNumberFormat="1" applyFont="1" applyFill="1" applyAlignment="1" applyProtection="1">
      <alignment vertical="center" wrapText="1"/>
      <protection hidden="1"/>
    </xf>
    <xf numFmtId="0" fontId="6" fillId="0" borderId="0" xfId="54" applyNumberFormat="1" applyFont="1" applyFill="1" applyAlignment="1" applyProtection="1">
      <alignment horizontal="center" vertical="center" wrapText="1"/>
      <protection hidden="1"/>
    </xf>
    <xf numFmtId="0" fontId="7" fillId="0" borderId="0" xfId="54" applyNumberFormat="1" applyFont="1" applyFill="1" applyAlignment="1" applyProtection="1">
      <alignment horizontal="center" vertical="center" wrapText="1"/>
      <protection hidden="1"/>
    </xf>
    <xf numFmtId="0" fontId="5" fillId="0" borderId="0" xfId="57" applyFont="1" applyFill="1" applyAlignment="1" applyProtection="1">
      <alignment vertical="center"/>
      <protection hidden="1"/>
    </xf>
    <xf numFmtId="0" fontId="8" fillId="0" borderId="0" xfId="57" applyFont="1" applyAlignment="1">
      <alignment horizontal="right" vertical="center"/>
      <protection/>
    </xf>
    <xf numFmtId="0" fontId="9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7" applyFont="1" applyAlignment="1">
      <alignment vertical="center"/>
      <protection/>
    </xf>
    <xf numFmtId="0" fontId="9" fillId="0" borderId="11" xfId="57" applyFont="1" applyBorder="1" applyAlignment="1">
      <alignment horizontal="center" vertical="center" wrapText="1"/>
      <protection/>
    </xf>
    <xf numFmtId="49" fontId="11" fillId="33" borderId="11" xfId="57" applyNumberFormat="1" applyFont="1" applyFill="1" applyBorder="1" applyAlignment="1">
      <alignment horizontal="center" vertical="center"/>
      <protection/>
    </xf>
    <xf numFmtId="0" fontId="12" fillId="0" borderId="0" xfId="57" applyFont="1" applyAlignment="1">
      <alignment vertical="center"/>
      <protection/>
    </xf>
    <xf numFmtId="49" fontId="9" fillId="34" borderId="11" xfId="57" applyNumberFormat="1" applyFont="1" applyFill="1" applyBorder="1" applyAlignment="1">
      <alignment horizontal="center" vertical="center"/>
      <protection/>
    </xf>
    <xf numFmtId="49" fontId="2" fillId="0" borderId="11" xfId="57" applyNumberFormat="1" applyFont="1" applyBorder="1" applyAlignment="1">
      <alignment horizontal="center" vertical="center"/>
      <protection/>
    </xf>
    <xf numFmtId="49" fontId="2" fillId="0" borderId="11" xfId="55" applyNumberFormat="1" applyFont="1" applyBorder="1" applyAlignment="1">
      <alignment horizontal="center" vertical="center"/>
      <protection/>
    </xf>
    <xf numFmtId="49" fontId="2" fillId="0" borderId="11" xfId="60" applyNumberFormat="1" applyFont="1" applyBorder="1" applyAlignment="1">
      <alignment horizontal="center" vertical="center"/>
      <protection/>
    </xf>
    <xf numFmtId="49" fontId="11" fillId="34" borderId="11" xfId="60" applyNumberFormat="1" applyFont="1" applyFill="1" applyBorder="1" applyAlignment="1">
      <alignment horizontal="center" vertical="center"/>
      <protection/>
    </xf>
    <xf numFmtId="49" fontId="2" fillId="35" borderId="11" xfId="60" applyNumberFormat="1" applyFont="1" applyFill="1" applyBorder="1" applyAlignment="1">
      <alignment horizontal="center" vertical="center"/>
      <protection/>
    </xf>
    <xf numFmtId="0" fontId="3" fillId="35" borderId="0" xfId="57" applyFont="1" applyFill="1" applyAlignment="1">
      <alignment vertical="center"/>
      <protection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49" fontId="4" fillId="0" borderId="11" xfId="57" applyNumberFormat="1" applyFont="1" applyBorder="1" applyAlignment="1">
      <alignment horizontal="center" vertical="center"/>
      <protection/>
    </xf>
    <xf numFmtId="0" fontId="4" fillId="0" borderId="11" xfId="57" applyNumberFormat="1" applyFont="1" applyFill="1" applyBorder="1" applyAlignment="1" applyProtection="1">
      <alignment horizontal="center" vertical="center" wrapText="1"/>
      <protection hidden="1"/>
    </xf>
    <xf numFmtId="49" fontId="9" fillId="36" borderId="11" xfId="62" applyNumberFormat="1" applyFont="1" applyFill="1" applyBorder="1" applyAlignment="1">
      <alignment horizontal="center" vertical="center"/>
      <protection/>
    </xf>
    <xf numFmtId="49" fontId="9" fillId="34" borderId="11" xfId="58" applyNumberFormat="1" applyFont="1" applyFill="1" applyBorder="1" applyAlignment="1">
      <alignment horizontal="center" vertical="center"/>
      <protection/>
    </xf>
    <xf numFmtId="49" fontId="2" fillId="35" borderId="11" xfId="58" applyNumberFormat="1" applyFont="1" applyFill="1" applyBorder="1" applyAlignment="1">
      <alignment horizontal="center" vertical="center"/>
      <protection/>
    </xf>
    <xf numFmtId="49" fontId="11" fillId="34" borderId="11" xfId="58" applyNumberFormat="1" applyFont="1" applyFill="1" applyBorder="1" applyAlignment="1">
      <alignment horizontal="center" vertical="center"/>
      <protection/>
    </xf>
    <xf numFmtId="49" fontId="2" fillId="0" borderId="11" xfId="58" applyNumberFormat="1" applyFont="1" applyBorder="1" applyAlignment="1">
      <alignment horizontal="center" vertical="center"/>
      <protection/>
    </xf>
    <xf numFmtId="49" fontId="2" fillId="34" borderId="11" xfId="57" applyNumberFormat="1" applyFont="1" applyFill="1" applyBorder="1" applyAlignment="1">
      <alignment horizontal="center" vertical="center"/>
      <protection/>
    </xf>
    <xf numFmtId="1" fontId="9" fillId="0" borderId="11" xfId="57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57" applyFont="1" applyFill="1" applyAlignment="1" applyProtection="1">
      <alignment vertical="center"/>
      <protection hidden="1"/>
    </xf>
    <xf numFmtId="0" fontId="11" fillId="0" borderId="0" xfId="57" applyFont="1" applyAlignment="1">
      <alignment horizontal="right" vertical="center"/>
      <protection/>
    </xf>
    <xf numFmtId="49" fontId="2" fillId="35" borderId="11" xfId="57" applyNumberFormat="1" applyFont="1" applyFill="1" applyBorder="1" applyAlignment="1">
      <alignment horizontal="center" vertical="center"/>
      <protection/>
    </xf>
    <xf numFmtId="216" fontId="9" fillId="37" borderId="11" xfId="0" applyNumberFormat="1" applyFont="1" applyFill="1" applyBorder="1" applyAlignment="1">
      <alignment horizontal="center" vertical="center" wrapText="1"/>
    </xf>
    <xf numFmtId="216" fontId="4" fillId="37" borderId="11" xfId="0" applyNumberFormat="1" applyFont="1" applyFill="1" applyBorder="1" applyAlignment="1">
      <alignment horizontal="center" vertical="center" wrapText="1"/>
    </xf>
    <xf numFmtId="0" fontId="2" fillId="35" borderId="0" xfId="57" applyFont="1" applyFill="1" applyAlignment="1">
      <alignment vertical="center"/>
      <protection/>
    </xf>
    <xf numFmtId="0" fontId="2" fillId="37" borderId="11" xfId="0" applyFont="1" applyFill="1" applyBorder="1" applyAlignment="1">
      <alignment horizontal="left" vertical="center" wrapText="1" indent="3"/>
    </xf>
    <xf numFmtId="0" fontId="9" fillId="37" borderId="11" xfId="0" applyFont="1" applyFill="1" applyBorder="1" applyAlignment="1">
      <alignment horizontal="left" vertical="center" wrapText="1" indent="2"/>
    </xf>
    <xf numFmtId="0" fontId="13" fillId="38" borderId="11" xfId="57" applyNumberFormat="1" applyFont="1" applyFill="1" applyBorder="1" applyAlignment="1" applyProtection="1">
      <alignment horizontal="left" vertical="center" wrapText="1"/>
      <protection hidden="1"/>
    </xf>
    <xf numFmtId="0" fontId="11" fillId="36" borderId="11" xfId="57" applyNumberFormat="1" applyFont="1" applyFill="1" applyBorder="1" applyAlignment="1" applyProtection="1">
      <alignment horizontal="left" vertical="center" wrapText="1" indent="1"/>
      <protection hidden="1"/>
    </xf>
    <xf numFmtId="0" fontId="11" fillId="0" borderId="11" xfId="57" applyNumberFormat="1" applyFont="1" applyFill="1" applyBorder="1" applyAlignment="1" applyProtection="1">
      <alignment horizontal="left" vertical="center" wrapText="1" indent="2"/>
      <protection hidden="1"/>
    </xf>
    <xf numFmtId="49" fontId="11" fillId="36" borderId="11" xfId="63" applyNumberFormat="1" applyFont="1" applyFill="1" applyBorder="1" applyAlignment="1">
      <alignment horizontal="left" vertical="center" wrapText="1" indent="1"/>
      <protection/>
    </xf>
    <xf numFmtId="0" fontId="11" fillId="36" borderId="11" xfId="55" applyNumberFormat="1" applyFont="1" applyFill="1" applyBorder="1" applyAlignment="1" applyProtection="1">
      <alignment horizontal="left" vertical="center" wrapText="1" indent="1"/>
      <protection hidden="1"/>
    </xf>
    <xf numFmtId="0" fontId="11" fillId="36" borderId="11" xfId="62" applyFont="1" applyFill="1" applyBorder="1" applyAlignment="1">
      <alignment horizontal="left" vertical="center" indent="1"/>
      <protection/>
    </xf>
    <xf numFmtId="0" fontId="11" fillId="36" borderId="11" xfId="62" applyFont="1" applyFill="1" applyBorder="1" applyAlignment="1">
      <alignment horizontal="left" vertical="center" wrapText="1" indent="1"/>
      <protection/>
    </xf>
    <xf numFmtId="0" fontId="8" fillId="39" borderId="11" xfId="0" applyFont="1" applyFill="1" applyBorder="1" applyAlignment="1">
      <alignment horizontal="left" vertical="center" wrapText="1"/>
    </xf>
    <xf numFmtId="0" fontId="13" fillId="38" borderId="11" xfId="57" applyNumberFormat="1" applyFont="1" applyFill="1" applyBorder="1" applyAlignment="1" applyProtection="1">
      <alignment vertical="center"/>
      <protection hidden="1"/>
    </xf>
    <xf numFmtId="49" fontId="13" fillId="38" borderId="12" xfId="0" applyNumberFormat="1" applyFont="1" applyFill="1" applyBorder="1" applyAlignment="1">
      <alignment vertical="center" wrapText="1"/>
    </xf>
    <xf numFmtId="49" fontId="11" fillId="36" borderId="13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206" fontId="2" fillId="0" borderId="11" xfId="0" applyNumberFormat="1" applyFont="1" applyFill="1" applyBorder="1" applyAlignment="1">
      <alignment horizontal="right" vertical="center" indent="1" shrinkToFit="1"/>
    </xf>
    <xf numFmtId="49" fontId="11" fillId="0" borderId="13" xfId="0" applyNumberFormat="1" applyFont="1" applyFill="1" applyBorder="1" applyAlignment="1">
      <alignment horizontal="left" vertical="center" wrapText="1"/>
    </xf>
    <xf numFmtId="206" fontId="11" fillId="0" borderId="11" xfId="0" applyNumberFormat="1" applyFont="1" applyFill="1" applyBorder="1" applyAlignment="1">
      <alignment horizontal="right" vertical="center" indent="1"/>
    </xf>
    <xf numFmtId="49" fontId="13" fillId="38" borderId="14" xfId="0" applyNumberFormat="1" applyFont="1" applyFill="1" applyBorder="1" applyAlignment="1">
      <alignment horizontal="left" vertical="center" wrapText="1"/>
    </xf>
    <xf numFmtId="49" fontId="13" fillId="38" borderId="12" xfId="0" applyNumberFormat="1" applyFont="1" applyFill="1" applyBorder="1" applyAlignment="1">
      <alignment horizontal="left" vertical="center" wrapText="1"/>
    </xf>
    <xf numFmtId="0" fontId="11" fillId="36" borderId="15" xfId="0" applyFont="1" applyFill="1" applyBorder="1" applyAlignment="1">
      <alignment horizontal="left" vertical="center" wrapText="1"/>
    </xf>
    <xf numFmtId="0" fontId="9" fillId="36" borderId="11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9" fillId="38" borderId="11" xfId="57" applyNumberFormat="1" applyFont="1" applyFill="1" applyBorder="1" applyAlignment="1" applyProtection="1">
      <alignment horizontal="center" vertical="center" wrapText="1"/>
      <protection hidden="1"/>
    </xf>
    <xf numFmtId="0" fontId="9" fillId="36" borderId="11" xfId="57" applyNumberFormat="1" applyFont="1" applyFill="1" applyBorder="1" applyAlignment="1" applyProtection="1">
      <alignment horizontal="center" vertical="center" wrapText="1"/>
      <protection hidden="1"/>
    </xf>
    <xf numFmtId="49" fontId="9" fillId="36" borderId="11" xfId="0" applyNumberFormat="1" applyFont="1" applyFill="1" applyBorder="1" applyAlignment="1">
      <alignment horizontal="center" vertical="center"/>
    </xf>
    <xf numFmtId="49" fontId="9" fillId="36" borderId="11" xfId="60" applyNumberFormat="1" applyFont="1" applyFill="1" applyBorder="1" applyAlignment="1" applyProtection="1">
      <alignment horizontal="center" vertical="center" wrapText="1"/>
      <protection hidden="1"/>
    </xf>
    <xf numFmtId="216" fontId="9" fillId="39" borderId="11" xfId="0" applyNumberFormat="1" applyFont="1" applyFill="1" applyBorder="1" applyAlignment="1">
      <alignment horizontal="center" vertical="center" wrapText="1"/>
    </xf>
    <xf numFmtId="49" fontId="9" fillId="38" borderId="1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38" borderId="17" xfId="0" applyNumberFormat="1" applyFont="1" applyFill="1" applyBorder="1" applyAlignment="1">
      <alignment horizontal="center" vertical="center"/>
    </xf>
    <xf numFmtId="49" fontId="4" fillId="38" borderId="16" xfId="0" applyNumberFormat="1" applyFont="1" applyFill="1" applyBorder="1" applyAlignment="1">
      <alignment horizontal="center"/>
    </xf>
    <xf numFmtId="3" fontId="11" fillId="36" borderId="18" xfId="71" applyNumberFormat="1" applyFont="1" applyFill="1" applyBorder="1" applyAlignment="1">
      <alignment horizontal="right" vertical="center"/>
    </xf>
    <xf numFmtId="3" fontId="2" fillId="35" borderId="18" xfId="71" applyNumberFormat="1" applyFont="1" applyFill="1" applyBorder="1" applyAlignment="1">
      <alignment horizontal="right" vertical="center"/>
    </xf>
    <xf numFmtId="3" fontId="11" fillId="35" borderId="18" xfId="71" applyNumberFormat="1" applyFont="1" applyFill="1" applyBorder="1" applyAlignment="1">
      <alignment horizontal="right" vertical="center"/>
    </xf>
    <xf numFmtId="206" fontId="11" fillId="36" borderId="11" xfId="0" applyNumberFormat="1" applyFont="1" applyFill="1" applyBorder="1" applyAlignment="1">
      <alignment horizontal="right" vertical="center"/>
    </xf>
    <xf numFmtId="206" fontId="11" fillId="0" borderId="11" xfId="0" applyNumberFormat="1" applyFont="1" applyFill="1" applyBorder="1" applyAlignment="1">
      <alignment horizontal="right" vertical="center"/>
    </xf>
    <xf numFmtId="206" fontId="2" fillId="0" borderId="11" xfId="0" applyNumberFormat="1" applyFont="1" applyFill="1" applyBorder="1" applyAlignment="1">
      <alignment horizontal="right" vertical="center"/>
    </xf>
    <xf numFmtId="206" fontId="2" fillId="0" borderId="11" xfId="0" applyNumberFormat="1" applyFont="1" applyFill="1" applyBorder="1" applyAlignment="1">
      <alignment horizontal="right" vertical="center" wrapText="1"/>
    </xf>
    <xf numFmtId="206" fontId="11" fillId="0" borderId="11" xfId="0" applyNumberFormat="1" applyFont="1" applyFill="1" applyBorder="1" applyAlignment="1">
      <alignment horizontal="right" vertical="center" wrapText="1"/>
    </xf>
    <xf numFmtId="206" fontId="13" fillId="38" borderId="11" xfId="57" applyNumberFormat="1" applyFont="1" applyFill="1" applyBorder="1" applyAlignment="1">
      <alignment horizontal="right" vertical="center"/>
      <protection/>
    </xf>
    <xf numFmtId="206" fontId="11" fillId="36" borderId="11" xfId="57" applyNumberFormat="1" applyFont="1" applyFill="1" applyBorder="1" applyAlignment="1">
      <alignment horizontal="right" vertical="center"/>
      <protection/>
    </xf>
    <xf numFmtId="206" fontId="11" fillId="0" borderId="11" xfId="57" applyNumberFormat="1" applyFont="1" applyBorder="1" applyAlignment="1">
      <alignment horizontal="right" vertical="center"/>
      <protection/>
    </xf>
    <xf numFmtId="206" fontId="2" fillId="0" borderId="11" xfId="57" applyNumberFormat="1" applyFont="1" applyBorder="1" applyAlignment="1">
      <alignment horizontal="right" vertical="center"/>
      <protection/>
    </xf>
    <xf numFmtId="206" fontId="11" fillId="35" borderId="11" xfId="57" applyNumberFormat="1" applyFont="1" applyFill="1" applyBorder="1" applyAlignment="1">
      <alignment horizontal="right" vertical="center"/>
      <protection/>
    </xf>
    <xf numFmtId="206" fontId="11" fillId="36" borderId="11" xfId="57" applyNumberFormat="1" applyFont="1" applyFill="1" applyBorder="1" applyAlignment="1" applyProtection="1">
      <alignment horizontal="right" vertical="center" wrapText="1"/>
      <protection hidden="1"/>
    </xf>
    <xf numFmtId="206" fontId="13" fillId="38" borderId="11" xfId="56" applyNumberFormat="1" applyFont="1" applyFill="1" applyBorder="1" applyAlignment="1">
      <alignment horizontal="right" vertical="center"/>
      <protection/>
    </xf>
    <xf numFmtId="206" fontId="11" fillId="0" borderId="11" xfId="57" applyNumberFormat="1" applyFont="1" applyFill="1" applyBorder="1" applyAlignment="1">
      <alignment horizontal="right" vertical="center"/>
      <protection/>
    </xf>
    <xf numFmtId="206" fontId="2" fillId="35" borderId="11" xfId="57" applyNumberFormat="1" applyFont="1" applyFill="1" applyBorder="1" applyAlignment="1">
      <alignment horizontal="right" vertical="center"/>
      <protection/>
    </xf>
    <xf numFmtId="206" fontId="11" fillId="38" borderId="16" xfId="71" applyNumberFormat="1" applyFont="1" applyFill="1" applyBorder="1" applyAlignment="1">
      <alignment horizontal="right" vertical="center"/>
    </xf>
    <xf numFmtId="206" fontId="2" fillId="0" borderId="11" xfId="0" applyNumberFormat="1" applyFont="1" applyFill="1" applyBorder="1" applyAlignment="1">
      <alignment horizontal="right" vertical="center" shrinkToFit="1"/>
    </xf>
    <xf numFmtId="0" fontId="11" fillId="36" borderId="11" xfId="60" applyNumberFormat="1" applyFont="1" applyFill="1" applyBorder="1" applyAlignment="1" applyProtection="1">
      <alignment horizontal="left" vertical="center" wrapText="1" indent="1"/>
      <protection hidden="1"/>
    </xf>
    <xf numFmtId="49" fontId="9" fillId="36" borderId="11" xfId="63" applyNumberFormat="1" applyFont="1" applyFill="1" applyBorder="1" applyAlignment="1">
      <alignment horizontal="center" vertical="center" wrapText="1"/>
      <protection/>
    </xf>
    <xf numFmtId="49" fontId="9" fillId="36" borderId="11" xfId="57" applyNumberFormat="1" applyFont="1" applyFill="1" applyBorder="1" applyAlignment="1" applyProtection="1">
      <alignment horizontal="center" vertical="center" wrapText="1"/>
      <protection hidden="1"/>
    </xf>
    <xf numFmtId="0" fontId="9" fillId="36" borderId="11" xfId="60" applyNumberFormat="1" applyFont="1" applyFill="1" applyBorder="1" applyAlignment="1" applyProtection="1">
      <alignment horizontal="center" vertical="center" wrapText="1"/>
      <protection hidden="1"/>
    </xf>
    <xf numFmtId="49" fontId="9" fillId="36" borderId="11" xfId="59" applyNumberFormat="1" applyFont="1" applyFill="1" applyBorder="1" applyAlignment="1" applyProtection="1">
      <alignment horizontal="center" vertical="center" wrapText="1"/>
      <protection hidden="1"/>
    </xf>
    <xf numFmtId="206" fontId="13" fillId="38" borderId="17" xfId="0" applyNumberFormat="1" applyFont="1" applyFill="1" applyBorder="1" applyAlignment="1">
      <alignment horizontal="right" vertical="center"/>
    </xf>
    <xf numFmtId="49" fontId="11" fillId="36" borderId="11" xfId="53" applyNumberFormat="1" applyFont="1" applyFill="1" applyBorder="1" applyAlignment="1">
      <alignment horizontal="left" vertical="center" wrapText="1" indent="1"/>
      <protection/>
    </xf>
    <xf numFmtId="49" fontId="11" fillId="0" borderId="11" xfId="53" applyNumberFormat="1" applyFont="1" applyBorder="1" applyAlignment="1">
      <alignment horizontal="left" vertical="center" wrapText="1" indent="2"/>
      <protection/>
    </xf>
    <xf numFmtId="49" fontId="9" fillId="0" borderId="11" xfId="53" applyNumberFormat="1" applyFont="1" applyBorder="1" applyAlignment="1">
      <alignment horizontal="center" vertical="center"/>
      <protection/>
    </xf>
    <xf numFmtId="49" fontId="2" fillId="0" borderId="11" xfId="53" applyNumberFormat="1" applyFont="1" applyBorder="1" applyAlignment="1">
      <alignment horizontal="left" vertical="center" wrapText="1" indent="3"/>
      <protection/>
    </xf>
    <xf numFmtId="49" fontId="4" fillId="0" borderId="11" xfId="53" applyNumberFormat="1" applyFont="1" applyBorder="1" applyAlignment="1">
      <alignment horizontal="center" vertical="center"/>
      <protection/>
    </xf>
    <xf numFmtId="206" fontId="57" fillId="36" borderId="11" xfId="0" applyNumberFormat="1" applyFont="1" applyFill="1" applyBorder="1" applyAlignment="1">
      <alignment horizontal="right" vertical="center"/>
    </xf>
    <xf numFmtId="49" fontId="4" fillId="35" borderId="11" xfId="63" applyNumberFormat="1" applyFont="1" applyFill="1" applyBorder="1" applyAlignment="1">
      <alignment horizontal="center" vertical="center" wrapText="1"/>
      <protection/>
    </xf>
    <xf numFmtId="0" fontId="2" fillId="0" borderId="11" xfId="57" applyNumberFormat="1" applyFont="1" applyFill="1" applyBorder="1" applyAlignment="1" applyProtection="1">
      <alignment horizontal="left" vertical="center" wrapText="1" indent="2"/>
      <protection hidden="1"/>
    </xf>
    <xf numFmtId="206" fontId="13" fillId="38" borderId="16" xfId="0" applyNumberFormat="1" applyFont="1" applyFill="1" applyBorder="1" applyAlignment="1">
      <alignment horizontal="right" vertical="center"/>
    </xf>
    <xf numFmtId="210" fontId="11" fillId="36" borderId="11" xfId="71" applyNumberFormat="1" applyFont="1" applyFill="1" applyBorder="1" applyAlignment="1">
      <alignment horizontal="right" vertical="center"/>
    </xf>
    <xf numFmtId="206" fontId="58" fillId="0" borderId="11" xfId="0" applyNumberFormat="1" applyFont="1" applyFill="1" applyBorder="1" applyAlignment="1">
      <alignment horizontal="right" vertical="center" shrinkToFit="1"/>
    </xf>
    <xf numFmtId="49" fontId="57" fillId="36" borderId="13" xfId="0" applyNumberFormat="1" applyFont="1" applyFill="1" applyBorder="1" applyAlignment="1">
      <alignment horizontal="left" vertical="center" wrapText="1"/>
    </xf>
    <xf numFmtId="49" fontId="59" fillId="36" borderId="11" xfId="0" applyNumberFormat="1" applyFont="1" applyFill="1" applyBorder="1" applyAlignment="1">
      <alignment horizontal="center" vertical="center"/>
    </xf>
    <xf numFmtId="0" fontId="60" fillId="0" borderId="0" xfId="57" applyFont="1" applyAlignment="1">
      <alignment vertical="center"/>
      <protection/>
    </xf>
    <xf numFmtId="49" fontId="58" fillId="0" borderId="13" xfId="0" applyNumberFormat="1" applyFont="1" applyFill="1" applyBorder="1" applyAlignment="1">
      <alignment horizontal="left" vertical="center" wrapText="1"/>
    </xf>
    <xf numFmtId="49" fontId="61" fillId="0" borderId="11" xfId="0" applyNumberFormat="1" applyFont="1" applyFill="1" applyBorder="1" applyAlignment="1">
      <alignment horizontal="center" vertical="center"/>
    </xf>
    <xf numFmtId="0" fontId="2" fillId="0" borderId="11" xfId="53" applyFont="1" applyBorder="1" applyAlignment="1">
      <alignment horizontal="left" wrapText="1" indent="3"/>
      <protection/>
    </xf>
    <xf numFmtId="49" fontId="2" fillId="0" borderId="11" xfId="53" applyNumberFormat="1" applyFont="1" applyBorder="1" applyAlignment="1">
      <alignment vertical="center" wrapText="1"/>
      <protection/>
    </xf>
    <xf numFmtId="215" fontId="2" fillId="0" borderId="11" xfId="53" applyNumberFormat="1" applyFont="1" applyBorder="1" applyAlignment="1">
      <alignment horizontal="left" vertical="center" wrapText="1" indent="2"/>
      <protection/>
    </xf>
    <xf numFmtId="49" fontId="9" fillId="36" borderId="11" xfId="53" applyNumberFormat="1" applyFont="1" applyFill="1" applyBorder="1" applyAlignment="1">
      <alignment horizontal="center" vertical="center" wrapText="1"/>
      <protection/>
    </xf>
    <xf numFmtId="49" fontId="4" fillId="0" borderId="11" xfId="53" applyNumberFormat="1" applyFont="1" applyBorder="1" applyAlignment="1">
      <alignment horizontal="center" vertical="center" wrapText="1"/>
      <protection/>
    </xf>
    <xf numFmtId="0" fontId="2" fillId="0" borderId="11" xfId="53" applyFont="1" applyBorder="1" applyAlignment="1" applyProtection="1">
      <alignment horizontal="left" vertical="center" wrapText="1" indent="3"/>
      <protection locked="0"/>
    </xf>
    <xf numFmtId="0" fontId="4" fillId="0" borderId="11" xfId="53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left" vertical="center" wrapText="1" indent="2"/>
      <protection/>
    </xf>
    <xf numFmtId="49" fontId="4" fillId="0" borderId="11" xfId="62" applyNumberFormat="1" applyFont="1" applyBorder="1" applyAlignment="1">
      <alignment horizontal="center" vertical="center"/>
      <protection/>
    </xf>
    <xf numFmtId="206" fontId="2" fillId="0" borderId="11" xfId="57" applyNumberFormat="1" applyFont="1" applyFill="1" applyBorder="1" applyAlignment="1" applyProtection="1">
      <alignment horizontal="right" vertical="center" wrapText="1"/>
      <protection hidden="1"/>
    </xf>
    <xf numFmtId="0" fontId="11" fillId="34" borderId="11" xfId="61" applyFont="1" applyFill="1" applyBorder="1" applyAlignment="1">
      <alignment vertical="center" wrapText="1"/>
      <protection/>
    </xf>
    <xf numFmtId="49" fontId="9" fillId="34" borderId="11" xfId="59" applyNumberFormat="1" applyFont="1" applyFill="1" applyBorder="1" applyAlignment="1" applyProtection="1">
      <alignment horizontal="center" vertical="center" wrapText="1"/>
      <protection hidden="1"/>
    </xf>
    <xf numFmtId="206" fontId="11" fillId="34" borderId="11" xfId="57" applyNumberFormat="1" applyFont="1" applyFill="1" applyBorder="1" applyAlignment="1">
      <alignment horizontal="right" vertical="center"/>
      <protection/>
    </xf>
    <xf numFmtId="0" fontId="11" fillId="0" borderId="11" xfId="56" applyNumberFormat="1" applyFont="1" applyFill="1" applyBorder="1" applyAlignment="1" applyProtection="1">
      <alignment horizontal="left" vertical="center" wrapText="1" indent="2"/>
      <protection hidden="1"/>
    </xf>
    <xf numFmtId="0" fontId="9" fillId="0" borderId="11" xfId="6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3" applyNumberFormat="1" applyFont="1" applyBorder="1" applyAlignment="1">
      <alignment horizontal="left" vertical="center" wrapText="1" indent="3"/>
      <protection/>
    </xf>
    <xf numFmtId="0" fontId="2" fillId="0" borderId="11" xfId="53" applyFont="1" applyBorder="1" applyAlignment="1" applyProtection="1">
      <alignment horizontal="left" vertical="center" wrapText="1" indent="3"/>
      <protection/>
    </xf>
    <xf numFmtId="0" fontId="11" fillId="36" borderId="11" xfId="53" applyFont="1" applyFill="1" applyBorder="1" applyAlignment="1">
      <alignment horizontal="left" vertical="center" wrapText="1" indent="1"/>
      <protection/>
    </xf>
    <xf numFmtId="0" fontId="2" fillId="35" borderId="11" xfId="53" applyFont="1" applyFill="1" applyBorder="1" applyAlignment="1">
      <alignment horizontal="left" indent="2"/>
      <protection/>
    </xf>
    <xf numFmtId="49" fontId="4" fillId="35" borderId="11" xfId="53" applyNumberFormat="1" applyFont="1" applyFill="1" applyBorder="1" applyAlignment="1">
      <alignment horizontal="center" vertical="center"/>
      <protection/>
    </xf>
    <xf numFmtId="206" fontId="2" fillId="35" borderId="11" xfId="57" applyNumberFormat="1" applyFont="1" applyFill="1" applyBorder="1" applyAlignment="1">
      <alignment vertical="center"/>
      <protection/>
    </xf>
    <xf numFmtId="0" fontId="8" fillId="36" borderId="11" xfId="53" applyFont="1" applyFill="1" applyBorder="1" applyAlignment="1">
      <alignment vertical="center" wrapText="1"/>
      <protection/>
    </xf>
    <xf numFmtId="206" fontId="11" fillId="36" borderId="11" xfId="56" applyNumberFormat="1" applyFont="1" applyFill="1" applyBorder="1" applyAlignment="1">
      <alignment horizontal="right" vertical="center"/>
      <protection/>
    </xf>
    <xf numFmtId="0" fontId="2" fillId="0" borderId="11" xfId="53" applyFont="1" applyBorder="1" applyAlignment="1">
      <alignment horizontal="left" vertical="center" wrapText="1" indent="3"/>
      <protection/>
    </xf>
    <xf numFmtId="49" fontId="9" fillId="36" borderId="11" xfId="53" applyNumberFormat="1" applyFont="1" applyFill="1" applyBorder="1" applyAlignment="1">
      <alignment horizontal="center" vertical="center"/>
      <protection/>
    </xf>
    <xf numFmtId="0" fontId="11" fillId="35" borderId="11" xfId="53" applyFont="1" applyFill="1" applyBorder="1" applyAlignment="1">
      <alignment horizontal="left" vertical="center" wrapText="1" indent="2"/>
      <protection/>
    </xf>
    <xf numFmtId="49" fontId="9" fillId="35" borderId="11" xfId="53" applyNumberFormat="1" applyFont="1" applyFill="1" applyBorder="1" applyAlignment="1">
      <alignment horizontal="center" vertical="center"/>
      <protection/>
    </xf>
    <xf numFmtId="0" fontId="11" fillId="0" borderId="11" xfId="53" applyFont="1" applyFill="1" applyBorder="1" applyAlignment="1">
      <alignment horizontal="left" vertical="center" wrapText="1" indent="2"/>
      <protection/>
    </xf>
    <xf numFmtId="0" fontId="13" fillId="38" borderId="11" xfId="57" applyNumberFormat="1" applyFont="1" applyFill="1" applyBorder="1" applyAlignment="1" applyProtection="1">
      <alignment horizontal="center" vertical="center"/>
      <protection hidden="1"/>
    </xf>
    <xf numFmtId="206" fontId="2" fillId="0" borderId="19" xfId="0" applyNumberFormat="1" applyFont="1" applyFill="1" applyBorder="1" applyAlignment="1">
      <alignment horizontal="right" vertical="center" indent="1" shrinkToFit="1"/>
    </xf>
    <xf numFmtId="3" fontId="13" fillId="38" borderId="20" xfId="71" applyNumberFormat="1" applyFont="1" applyFill="1" applyBorder="1" applyAlignment="1">
      <alignment horizontal="right" vertical="center"/>
    </xf>
    <xf numFmtId="0" fontId="2" fillId="0" borderId="11" xfId="62" applyFont="1" applyBorder="1" applyAlignment="1">
      <alignment horizontal="left" vertical="center" wrapText="1" indent="3"/>
      <protection/>
    </xf>
    <xf numFmtId="3" fontId="13" fillId="38" borderId="16" xfId="0" applyNumberFormat="1" applyFont="1" applyFill="1" applyBorder="1" applyAlignment="1">
      <alignment horizontal="right" vertical="center"/>
    </xf>
    <xf numFmtId="0" fontId="9" fillId="0" borderId="11" xfId="61" applyFont="1" applyBorder="1" applyAlignment="1">
      <alignment horizontal="center" vertical="center" wrapText="1"/>
      <protection/>
    </xf>
    <xf numFmtId="0" fontId="6" fillId="0" borderId="0" xfId="54" applyNumberFormat="1" applyFont="1" applyFill="1" applyAlignment="1" applyProtection="1">
      <alignment horizontal="center" vertical="center" wrapText="1"/>
      <protection hidden="1"/>
    </xf>
    <xf numFmtId="0" fontId="9" fillId="0" borderId="11" xfId="57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57" applyNumberFormat="1" applyFont="1" applyFill="1" applyBorder="1" applyAlignment="1" applyProtection="1">
      <alignment horizontal="center" vertical="center" wrapText="1"/>
      <protection hidden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Обычный_Tmp12" xfId="55"/>
    <cellStyle name="Обычный_Tmp14" xfId="56"/>
    <cellStyle name="Обычный_Tmp16" xfId="57"/>
    <cellStyle name="Обычный_Tmp17" xfId="58"/>
    <cellStyle name="Обычный_Tmp18" xfId="59"/>
    <cellStyle name="Обычный_Tmp3" xfId="60"/>
    <cellStyle name="Обычный_Анализ на 01.04.06" xfId="61"/>
    <cellStyle name="Обычный_Новая Игирма" xfId="62"/>
    <cellStyle name="Обычный_ПРОГНОЗ ДОХОДОВ на 2007 год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2"/>
  <sheetViews>
    <sheetView tabSelected="1" view="pageBreakPreview" zoomScaleSheetLayoutView="100" zoomScalePageLayoutView="0" workbookViewId="0" topLeftCell="C1">
      <selection activeCell="F60" sqref="F60"/>
    </sheetView>
  </sheetViews>
  <sheetFormatPr defaultColWidth="9.140625" defaultRowHeight="12.75"/>
  <cols>
    <col min="1" max="1" width="9.8515625" style="2" hidden="1" customWidth="1"/>
    <col min="2" max="2" width="18.8515625" style="2" hidden="1" customWidth="1"/>
    <col min="3" max="3" width="104.421875" style="2" customWidth="1"/>
    <col min="4" max="4" width="24.7109375" style="2" customWidth="1"/>
    <col min="5" max="7" width="11.8515625" style="2" customWidth="1"/>
    <col min="8" max="16384" width="9.140625" style="2" customWidth="1"/>
  </cols>
  <sheetData>
    <row r="1" spans="1:7" ht="13.5" customHeight="1">
      <c r="A1" s="1"/>
      <c r="B1" s="3"/>
      <c r="C1" s="4"/>
      <c r="D1" s="4"/>
      <c r="E1" s="1"/>
      <c r="F1" s="1"/>
      <c r="G1" s="1"/>
    </row>
    <row r="2" spans="2:19" ht="20.25">
      <c r="B2" s="5"/>
      <c r="C2" s="152" t="s">
        <v>275</v>
      </c>
      <c r="D2" s="152"/>
      <c r="E2" s="152"/>
      <c r="F2" s="152"/>
      <c r="G2" s="152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0.5" customHeight="1">
      <c r="A3" s="1"/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7" ht="14.25" customHeight="1">
      <c r="A4" s="1"/>
      <c r="B4" s="3"/>
      <c r="C4" s="8"/>
      <c r="D4" s="8"/>
      <c r="F4" s="9"/>
      <c r="G4" s="33" t="s">
        <v>0</v>
      </c>
    </row>
    <row r="5" spans="1:7" s="11" customFormat="1" ht="13.5" customHeight="1">
      <c r="A5" s="153" t="s">
        <v>1</v>
      </c>
      <c r="B5" s="154"/>
      <c r="C5" s="153" t="s">
        <v>2</v>
      </c>
      <c r="D5" s="153" t="s">
        <v>3</v>
      </c>
      <c r="E5" s="151" t="s">
        <v>50</v>
      </c>
      <c r="F5" s="151" t="s">
        <v>51</v>
      </c>
      <c r="G5" s="151" t="s">
        <v>38</v>
      </c>
    </row>
    <row r="6" spans="1:7" s="11" customFormat="1" ht="45" customHeight="1">
      <c r="A6" s="12" t="s">
        <v>4</v>
      </c>
      <c r="B6" s="10" t="s">
        <v>5</v>
      </c>
      <c r="C6" s="153"/>
      <c r="D6" s="153"/>
      <c r="E6" s="151"/>
      <c r="F6" s="151"/>
      <c r="G6" s="151"/>
    </row>
    <row r="7" spans="1:7" s="14" customFormat="1" ht="17.25" customHeight="1">
      <c r="A7" s="13" t="s">
        <v>6</v>
      </c>
      <c r="C7" s="40" t="s">
        <v>7</v>
      </c>
      <c r="D7" s="67" t="s">
        <v>249</v>
      </c>
      <c r="E7" s="85">
        <f>E8+E20+E30+E18+E26+E38+E35+E12</f>
        <v>1606.3</v>
      </c>
      <c r="F7" s="85">
        <f>F8+F20+F30+F18+F26+F38+F35+F12</f>
        <v>1819.3</v>
      </c>
      <c r="G7" s="85">
        <f>F7/E7*100</f>
        <v>113.26028761750607</v>
      </c>
    </row>
    <row r="8" spans="1:7" s="14" customFormat="1" ht="17.25" customHeight="1">
      <c r="A8" s="15" t="s">
        <v>6</v>
      </c>
      <c r="C8" s="41" t="s">
        <v>8</v>
      </c>
      <c r="D8" s="68" t="s">
        <v>250</v>
      </c>
      <c r="E8" s="86">
        <f>E9</f>
        <v>659</v>
      </c>
      <c r="F8" s="86">
        <f>F9</f>
        <v>659</v>
      </c>
      <c r="G8" s="86">
        <f>F8/E8*100</f>
        <v>100</v>
      </c>
    </row>
    <row r="9" spans="1:7" ht="14.25" customHeight="1">
      <c r="A9" s="16" t="s">
        <v>6</v>
      </c>
      <c r="C9" s="109" t="s">
        <v>9</v>
      </c>
      <c r="D9" s="24" t="s">
        <v>294</v>
      </c>
      <c r="E9" s="88">
        <f>E10+E11</f>
        <v>659</v>
      </c>
      <c r="F9" s="88">
        <f>F10+F11</f>
        <v>659</v>
      </c>
      <c r="G9" s="88">
        <f>F9/E9*100</f>
        <v>100</v>
      </c>
    </row>
    <row r="10" spans="1:7" ht="38.25" hidden="1">
      <c r="A10" s="17" t="s">
        <v>10</v>
      </c>
      <c r="C10" s="118" t="s">
        <v>36</v>
      </c>
      <c r="D10" s="106" t="s">
        <v>251</v>
      </c>
      <c r="E10" s="88">
        <v>659</v>
      </c>
      <c r="F10" s="88">
        <v>659</v>
      </c>
      <c r="G10" s="88"/>
    </row>
    <row r="11" spans="1:7" ht="25.5" hidden="1">
      <c r="A11" s="18" t="s">
        <v>10</v>
      </c>
      <c r="C11" s="119" t="s">
        <v>11</v>
      </c>
      <c r="D11" s="106" t="s">
        <v>12</v>
      </c>
      <c r="E11" s="88"/>
      <c r="F11" s="88"/>
      <c r="G11" s="88"/>
    </row>
    <row r="12" spans="1:7" ht="25.5">
      <c r="A12" s="19" t="s">
        <v>6</v>
      </c>
      <c r="C12" s="43" t="s">
        <v>13</v>
      </c>
      <c r="D12" s="97" t="s">
        <v>252</v>
      </c>
      <c r="E12" s="86">
        <f>E13</f>
        <v>704.3</v>
      </c>
      <c r="F12" s="86">
        <f>F13</f>
        <v>704.3</v>
      </c>
      <c r="G12" s="86">
        <f>F12/E12*100</f>
        <v>100</v>
      </c>
    </row>
    <row r="13" spans="1:7" s="21" customFormat="1" ht="25.5">
      <c r="A13" s="20" t="s">
        <v>6</v>
      </c>
      <c r="C13" s="120" t="s">
        <v>14</v>
      </c>
      <c r="D13" s="108" t="s">
        <v>253</v>
      </c>
      <c r="E13" s="93">
        <f>SUM(E14:E17)</f>
        <v>704.3</v>
      </c>
      <c r="F13" s="93">
        <f>SUM(F14:F17)</f>
        <v>704.3</v>
      </c>
      <c r="G13" s="88">
        <f>F13/E13*100</f>
        <v>100</v>
      </c>
    </row>
    <row r="14" spans="1:7" ht="38.25" hidden="1">
      <c r="A14" s="18" t="s">
        <v>10</v>
      </c>
      <c r="C14" s="118" t="s">
        <v>15</v>
      </c>
      <c r="D14" s="22" t="s">
        <v>254</v>
      </c>
      <c r="E14" s="88">
        <v>704.3</v>
      </c>
      <c r="F14" s="88">
        <v>704.3</v>
      </c>
      <c r="G14" s="88"/>
    </row>
    <row r="15" spans="1:7" ht="38.25" hidden="1">
      <c r="A15" s="18" t="s">
        <v>10</v>
      </c>
      <c r="C15" s="118" t="s">
        <v>37</v>
      </c>
      <c r="D15" s="22" t="s">
        <v>255</v>
      </c>
      <c r="E15" s="88"/>
      <c r="F15" s="88"/>
      <c r="G15" s="88"/>
    </row>
    <row r="16" spans="1:7" ht="38.25" hidden="1">
      <c r="A16" s="18" t="s">
        <v>10</v>
      </c>
      <c r="C16" s="118" t="s">
        <v>16</v>
      </c>
      <c r="D16" s="22" t="s">
        <v>256</v>
      </c>
      <c r="E16" s="88"/>
      <c r="F16" s="88"/>
      <c r="G16" s="88"/>
    </row>
    <row r="17" spans="1:7" ht="38.25" hidden="1">
      <c r="A17" s="18" t="s">
        <v>10</v>
      </c>
      <c r="C17" s="118" t="s">
        <v>17</v>
      </c>
      <c r="D17" s="22" t="s">
        <v>295</v>
      </c>
      <c r="E17" s="88"/>
      <c r="F17" s="88"/>
      <c r="G17" s="88"/>
    </row>
    <row r="18" spans="1:7" ht="13.5" customHeight="1">
      <c r="A18" s="15" t="s">
        <v>6</v>
      </c>
      <c r="C18" s="44" t="s">
        <v>18</v>
      </c>
      <c r="D18" s="121" t="s">
        <v>269</v>
      </c>
      <c r="E18" s="90">
        <f>E19</f>
        <v>31</v>
      </c>
      <c r="F18" s="90">
        <f>F19</f>
        <v>31</v>
      </c>
      <c r="G18" s="86">
        <f aca="true" t="shared" si="0" ref="G18:G23">F18/E18*100</f>
        <v>100</v>
      </c>
    </row>
    <row r="19" spans="1:7" ht="13.5" customHeight="1">
      <c r="A19" s="23" t="s">
        <v>10</v>
      </c>
      <c r="C19" s="105" t="s">
        <v>19</v>
      </c>
      <c r="D19" s="122" t="s">
        <v>296</v>
      </c>
      <c r="E19" s="88">
        <v>31</v>
      </c>
      <c r="F19" s="88">
        <v>31</v>
      </c>
      <c r="G19" s="88">
        <f t="shared" si="0"/>
        <v>100</v>
      </c>
    </row>
    <row r="20" spans="1:7" s="14" customFormat="1" ht="14.25" customHeight="1">
      <c r="A20" s="15" t="s">
        <v>6</v>
      </c>
      <c r="C20" s="41" t="s">
        <v>20</v>
      </c>
      <c r="D20" s="98" t="s">
        <v>257</v>
      </c>
      <c r="E20" s="86">
        <f>E21+E23</f>
        <v>163</v>
      </c>
      <c r="F20" s="86">
        <f>F21+F23</f>
        <v>372.3</v>
      </c>
      <c r="G20" s="86">
        <f t="shared" si="0"/>
        <v>228.4049079754601</v>
      </c>
    </row>
    <row r="21" spans="1:7" ht="12" customHeight="1">
      <c r="A21" s="16" t="s">
        <v>6</v>
      </c>
      <c r="C21" s="109" t="s">
        <v>21</v>
      </c>
      <c r="D21" s="24" t="s">
        <v>297</v>
      </c>
      <c r="E21" s="88">
        <f>E22</f>
        <v>75</v>
      </c>
      <c r="F21" s="88">
        <v>284.3</v>
      </c>
      <c r="G21" s="88">
        <f>F21/E21*100</f>
        <v>379.06666666666666</v>
      </c>
    </row>
    <row r="22" spans="1:7" ht="25.5" hidden="1">
      <c r="A22" s="16" t="s">
        <v>10</v>
      </c>
      <c r="C22" s="118" t="s">
        <v>235</v>
      </c>
      <c r="D22" s="24" t="s">
        <v>258</v>
      </c>
      <c r="E22" s="88">
        <v>75</v>
      </c>
      <c r="F22" s="88">
        <v>75</v>
      </c>
      <c r="G22" s="88">
        <f t="shared" si="0"/>
        <v>100</v>
      </c>
    </row>
    <row r="23" spans="1:7" ht="12" customHeight="1">
      <c r="A23" s="16" t="s">
        <v>6</v>
      </c>
      <c r="C23" s="109" t="s">
        <v>22</v>
      </c>
      <c r="D23" s="24" t="s">
        <v>298</v>
      </c>
      <c r="E23" s="88">
        <f>E24+E25</f>
        <v>88</v>
      </c>
      <c r="F23" s="88">
        <f>F24+F25</f>
        <v>88</v>
      </c>
      <c r="G23" s="88">
        <f t="shared" si="0"/>
        <v>100</v>
      </c>
    </row>
    <row r="24" spans="1:7" ht="13.5" hidden="1">
      <c r="A24" s="16" t="s">
        <v>10</v>
      </c>
      <c r="C24" s="123" t="s">
        <v>236</v>
      </c>
      <c r="D24" s="124" t="s">
        <v>299</v>
      </c>
      <c r="E24" s="88">
        <v>78</v>
      </c>
      <c r="F24" s="88">
        <v>78</v>
      </c>
      <c r="G24" s="88"/>
    </row>
    <row r="25" spans="1:7" ht="25.5" hidden="1">
      <c r="A25" s="16" t="s">
        <v>10</v>
      </c>
      <c r="C25" s="123" t="s">
        <v>237</v>
      </c>
      <c r="D25" s="124" t="s">
        <v>300</v>
      </c>
      <c r="E25" s="88">
        <v>10</v>
      </c>
      <c r="F25" s="88">
        <v>10</v>
      </c>
      <c r="G25" s="88"/>
    </row>
    <row r="26" spans="1:7" ht="13.5">
      <c r="A26" s="15" t="s">
        <v>6</v>
      </c>
      <c r="C26" s="45" t="s">
        <v>23</v>
      </c>
      <c r="D26" s="25" t="s">
        <v>259</v>
      </c>
      <c r="E26" s="90">
        <f>E27</f>
        <v>14</v>
      </c>
      <c r="F26" s="90">
        <f>F28</f>
        <v>16.9</v>
      </c>
      <c r="G26" s="86">
        <f>F26/E26*100</f>
        <v>120.71428571428571</v>
      </c>
    </row>
    <row r="27" spans="1:7" ht="25.5" hidden="1">
      <c r="A27" s="16" t="s">
        <v>6</v>
      </c>
      <c r="C27" s="125" t="s">
        <v>24</v>
      </c>
      <c r="D27" s="126" t="s">
        <v>260</v>
      </c>
      <c r="E27" s="127">
        <v>14</v>
      </c>
      <c r="F27" s="127">
        <v>14</v>
      </c>
      <c r="G27" s="127"/>
    </row>
    <row r="28" spans="1:7" ht="30.75" customHeight="1">
      <c r="A28" s="16" t="s">
        <v>25</v>
      </c>
      <c r="C28" s="149" t="s">
        <v>24</v>
      </c>
      <c r="D28" s="126" t="s">
        <v>260</v>
      </c>
      <c r="E28" s="88">
        <v>14</v>
      </c>
      <c r="F28" s="88">
        <v>16.9</v>
      </c>
      <c r="G28" s="88">
        <f>F28/E28*100</f>
        <v>120.71428571428571</v>
      </c>
    </row>
    <row r="29" spans="1:7" ht="25.5" hidden="1">
      <c r="A29" s="16"/>
      <c r="C29" s="128" t="s">
        <v>301</v>
      </c>
      <c r="D29" s="129" t="s">
        <v>302</v>
      </c>
      <c r="E29" s="130"/>
      <c r="F29" s="130"/>
      <c r="G29" s="130"/>
    </row>
    <row r="30" spans="1:7" ht="41.25" customHeight="1" hidden="1">
      <c r="A30" s="16"/>
      <c r="C30" s="96" t="s">
        <v>261</v>
      </c>
      <c r="D30" s="99" t="s">
        <v>262</v>
      </c>
      <c r="E30" s="86">
        <f>E31+E33</f>
        <v>0</v>
      </c>
      <c r="F30" s="86">
        <f>F31+F33</f>
        <v>0</v>
      </c>
      <c r="G30" s="86"/>
    </row>
    <row r="31" spans="1:7" ht="41.25" customHeight="1" hidden="1">
      <c r="A31" s="16"/>
      <c r="C31" s="131" t="s">
        <v>303</v>
      </c>
      <c r="D31" s="132" t="s">
        <v>304</v>
      </c>
      <c r="E31" s="87">
        <f>E32</f>
        <v>0</v>
      </c>
      <c r="F31" s="87">
        <f>F32</f>
        <v>0</v>
      </c>
      <c r="G31" s="87"/>
    </row>
    <row r="32" spans="1:7" ht="38.25" hidden="1">
      <c r="A32" s="26" t="s">
        <v>6</v>
      </c>
      <c r="C32" s="133" t="s">
        <v>305</v>
      </c>
      <c r="D32" s="122" t="s">
        <v>306</v>
      </c>
      <c r="E32" s="88"/>
      <c r="F32" s="88"/>
      <c r="G32" s="88"/>
    </row>
    <row r="33" spans="1:7" ht="38.25" hidden="1">
      <c r="A33" s="27" t="s">
        <v>6</v>
      </c>
      <c r="C33" s="103" t="s">
        <v>263</v>
      </c>
      <c r="D33" s="104" t="s">
        <v>264</v>
      </c>
      <c r="E33" s="87">
        <f>E34</f>
        <v>0</v>
      </c>
      <c r="F33" s="87">
        <f>F34</f>
        <v>0</v>
      </c>
      <c r="G33" s="87"/>
    </row>
    <row r="34" spans="1:7" ht="38.25" hidden="1">
      <c r="A34" s="27" t="s">
        <v>25</v>
      </c>
      <c r="C34" s="134" t="s">
        <v>265</v>
      </c>
      <c r="D34" s="106" t="s">
        <v>266</v>
      </c>
      <c r="E34" s="88"/>
      <c r="F34" s="88"/>
      <c r="G34" s="88"/>
    </row>
    <row r="35" spans="1:7" ht="24">
      <c r="A35" s="28" t="s">
        <v>6</v>
      </c>
      <c r="C35" s="135" t="s">
        <v>27</v>
      </c>
      <c r="D35" s="100" t="s">
        <v>267</v>
      </c>
      <c r="E35" s="86">
        <f>E36</f>
        <v>35</v>
      </c>
      <c r="F35" s="86">
        <f>F36</f>
        <v>35</v>
      </c>
      <c r="G35" s="86">
        <f>F35/E35*100</f>
        <v>100</v>
      </c>
    </row>
    <row r="36" spans="1:7" ht="13.5">
      <c r="A36" s="29" t="s">
        <v>6</v>
      </c>
      <c r="C36" s="136" t="s">
        <v>28</v>
      </c>
      <c r="D36" s="137" t="s">
        <v>307</v>
      </c>
      <c r="E36" s="93">
        <f>E37</f>
        <v>35</v>
      </c>
      <c r="F36" s="93">
        <f>F37</f>
        <v>35</v>
      </c>
      <c r="G36" s="88">
        <f>F36/E36*100</f>
        <v>100</v>
      </c>
    </row>
    <row r="37" spans="1:7" ht="13.5" hidden="1">
      <c r="A37" s="29" t="s">
        <v>26</v>
      </c>
      <c r="C37" s="118" t="s">
        <v>238</v>
      </c>
      <c r="D37" s="106" t="s">
        <v>268</v>
      </c>
      <c r="E37" s="88">
        <v>35</v>
      </c>
      <c r="F37" s="88">
        <v>35</v>
      </c>
      <c r="G37" s="88">
        <f>F37/E37*100</f>
        <v>100</v>
      </c>
    </row>
    <row r="38" spans="1:7" ht="13.5">
      <c r="A38" s="29"/>
      <c r="C38" s="46" t="s">
        <v>248</v>
      </c>
      <c r="D38" s="25" t="s">
        <v>270</v>
      </c>
      <c r="E38" s="86">
        <f>E39</f>
        <v>0</v>
      </c>
      <c r="F38" s="86">
        <f>F39</f>
        <v>0.8</v>
      </c>
      <c r="G38" s="86"/>
    </row>
    <row r="39" spans="1:7" ht="25.5">
      <c r="A39" s="29"/>
      <c r="C39" s="125" t="s">
        <v>308</v>
      </c>
      <c r="D39" s="126" t="s">
        <v>309</v>
      </c>
      <c r="E39" s="138">
        <v>0</v>
      </c>
      <c r="F39" s="138">
        <v>0.8</v>
      </c>
      <c r="G39" s="88"/>
    </row>
    <row r="40" spans="1:7" ht="24">
      <c r="A40" s="29"/>
      <c r="C40" s="40" t="s">
        <v>29</v>
      </c>
      <c r="D40" s="67" t="s">
        <v>271</v>
      </c>
      <c r="E40" s="91">
        <f>E41+E57</f>
        <v>47188.8</v>
      </c>
      <c r="F40" s="91">
        <f>F41+F57</f>
        <v>47188.8</v>
      </c>
      <c r="G40" s="91">
        <f aca="true" t="shared" si="1" ref="G40:G60">F40/E40*100</f>
        <v>100</v>
      </c>
    </row>
    <row r="41" spans="1:7" ht="28.5">
      <c r="A41" s="13" t="s">
        <v>6</v>
      </c>
      <c r="C41" s="139" t="s">
        <v>30</v>
      </c>
      <c r="D41" s="68" t="s">
        <v>272</v>
      </c>
      <c r="E41" s="140">
        <f>SUM(E42,E47,E52)</f>
        <v>46960.8</v>
      </c>
      <c r="F41" s="140">
        <f>SUM(F42,F47,F52)</f>
        <v>46960.8</v>
      </c>
      <c r="G41" s="86">
        <f t="shared" si="1"/>
        <v>100</v>
      </c>
    </row>
    <row r="42" spans="1:7" ht="13.5">
      <c r="A42" s="16" t="s">
        <v>6</v>
      </c>
      <c r="C42" s="41" t="s">
        <v>310</v>
      </c>
      <c r="D42" s="68" t="s">
        <v>289</v>
      </c>
      <c r="E42" s="86">
        <f>E43+E45</f>
        <v>10701.800000000001</v>
      </c>
      <c r="F42" s="86">
        <f>F43+F45</f>
        <v>10701.800000000001</v>
      </c>
      <c r="G42" s="86">
        <f t="shared" si="1"/>
        <v>100</v>
      </c>
    </row>
    <row r="43" spans="1:7" ht="13.5">
      <c r="A43" s="30" t="s">
        <v>6</v>
      </c>
      <c r="C43" s="42" t="s">
        <v>31</v>
      </c>
      <c r="D43" s="31" t="s">
        <v>290</v>
      </c>
      <c r="E43" s="87">
        <f>E44</f>
        <v>10189.1</v>
      </c>
      <c r="F43" s="87">
        <f>F44</f>
        <v>10189.1</v>
      </c>
      <c r="G43" s="87">
        <f t="shared" si="1"/>
        <v>100</v>
      </c>
    </row>
    <row r="44" spans="1:7" ht="15.75" customHeight="1">
      <c r="A44" s="16" t="s">
        <v>6</v>
      </c>
      <c r="C44" s="141" t="s">
        <v>239</v>
      </c>
      <c r="D44" s="106" t="s">
        <v>291</v>
      </c>
      <c r="E44" s="88">
        <v>10189.1</v>
      </c>
      <c r="F44" s="88">
        <v>10189.1</v>
      </c>
      <c r="G44" s="88">
        <f t="shared" si="1"/>
        <v>100</v>
      </c>
    </row>
    <row r="45" spans="1:7" ht="15.75" customHeight="1">
      <c r="A45" s="16" t="s">
        <v>25</v>
      </c>
      <c r="C45" s="42" t="s">
        <v>49</v>
      </c>
      <c r="D45" s="31" t="s">
        <v>293</v>
      </c>
      <c r="E45" s="87">
        <f>E46</f>
        <v>512.7</v>
      </c>
      <c r="F45" s="87">
        <f>F46</f>
        <v>512.7</v>
      </c>
      <c r="G45" s="87">
        <f t="shared" si="1"/>
        <v>100</v>
      </c>
    </row>
    <row r="46" spans="1:7" ht="13.5">
      <c r="A46" s="16"/>
      <c r="C46" s="141" t="s">
        <v>311</v>
      </c>
      <c r="D46" s="106" t="s">
        <v>292</v>
      </c>
      <c r="E46" s="88">
        <v>512.7</v>
      </c>
      <c r="F46" s="88">
        <v>512.7</v>
      </c>
      <c r="G46" s="88">
        <f t="shared" si="1"/>
        <v>100</v>
      </c>
    </row>
    <row r="47" spans="1:7" ht="13.5">
      <c r="A47" s="16"/>
      <c r="C47" s="135" t="s">
        <v>312</v>
      </c>
      <c r="D47" s="142" t="s">
        <v>280</v>
      </c>
      <c r="E47" s="86">
        <f>E48+E50</f>
        <v>35920.5</v>
      </c>
      <c r="F47" s="86">
        <f>F48+F50</f>
        <v>35920.5</v>
      </c>
      <c r="G47" s="86">
        <f t="shared" si="1"/>
        <v>100</v>
      </c>
    </row>
    <row r="48" spans="1:7" ht="17.25" customHeight="1">
      <c r="A48" s="30" t="s">
        <v>6</v>
      </c>
      <c r="C48" s="143" t="s">
        <v>283</v>
      </c>
      <c r="D48" s="144" t="s">
        <v>281</v>
      </c>
      <c r="E48" s="89">
        <f>SUM(E49)</f>
        <v>33047.8</v>
      </c>
      <c r="F48" s="89">
        <f>SUM(F49)</f>
        <v>33047.8</v>
      </c>
      <c r="G48" s="87">
        <f t="shared" si="1"/>
        <v>100</v>
      </c>
    </row>
    <row r="49" spans="1:7" ht="33" customHeight="1">
      <c r="A49" s="30"/>
      <c r="C49" s="141" t="s">
        <v>284</v>
      </c>
      <c r="D49" s="106" t="s">
        <v>282</v>
      </c>
      <c r="E49" s="88">
        <v>33047.8</v>
      </c>
      <c r="F49" s="88">
        <v>33047.8</v>
      </c>
      <c r="G49" s="88">
        <f t="shared" si="1"/>
        <v>100</v>
      </c>
    </row>
    <row r="50" spans="1:7" ht="25.5" customHeight="1">
      <c r="A50" s="30"/>
      <c r="C50" s="143" t="s">
        <v>32</v>
      </c>
      <c r="D50" s="144" t="s">
        <v>313</v>
      </c>
      <c r="E50" s="89">
        <f>SUM(E51)</f>
        <v>2872.7</v>
      </c>
      <c r="F50" s="89">
        <f>SUM(F51)</f>
        <v>2872.7</v>
      </c>
      <c r="G50" s="87">
        <f t="shared" si="1"/>
        <v>100</v>
      </c>
    </row>
    <row r="51" spans="1:7" ht="13.5">
      <c r="A51" s="16" t="s">
        <v>6</v>
      </c>
      <c r="C51" s="141" t="s">
        <v>240</v>
      </c>
      <c r="D51" s="106" t="s">
        <v>314</v>
      </c>
      <c r="E51" s="88">
        <v>2872.7</v>
      </c>
      <c r="F51" s="88">
        <v>2872.7</v>
      </c>
      <c r="G51" s="88">
        <f t="shared" si="1"/>
        <v>100</v>
      </c>
    </row>
    <row r="52" spans="1:7" ht="13.5">
      <c r="A52" s="16" t="s">
        <v>25</v>
      </c>
      <c r="C52" s="135" t="s">
        <v>315</v>
      </c>
      <c r="D52" s="70" t="s">
        <v>279</v>
      </c>
      <c r="E52" s="86">
        <f>SUM(E53)+E55</f>
        <v>338.5</v>
      </c>
      <c r="F52" s="86">
        <f>SUM(F53)+F55</f>
        <v>338.5</v>
      </c>
      <c r="G52" s="86">
        <f t="shared" si="1"/>
        <v>100</v>
      </c>
    </row>
    <row r="53" spans="1:7" ht="25.5">
      <c r="A53" s="30" t="s">
        <v>6</v>
      </c>
      <c r="C53" s="145" t="s">
        <v>33</v>
      </c>
      <c r="D53" s="104" t="s">
        <v>276</v>
      </c>
      <c r="E53" s="92">
        <f>SUM(E54)</f>
        <v>252.9</v>
      </c>
      <c r="F53" s="92">
        <f>SUM(F54)</f>
        <v>252.9</v>
      </c>
      <c r="G53" s="87">
        <f t="shared" si="1"/>
        <v>100</v>
      </c>
    </row>
    <row r="54" spans="1:7" ht="25.5">
      <c r="A54" s="16" t="s">
        <v>6</v>
      </c>
      <c r="C54" s="141" t="s">
        <v>241</v>
      </c>
      <c r="D54" s="106" t="s">
        <v>316</v>
      </c>
      <c r="E54" s="88">
        <v>252.9</v>
      </c>
      <c r="F54" s="88">
        <v>252.9</v>
      </c>
      <c r="G54" s="88">
        <f t="shared" si="1"/>
        <v>100</v>
      </c>
    </row>
    <row r="55" spans="1:7" ht="13.5">
      <c r="A55" s="16" t="s">
        <v>25</v>
      </c>
      <c r="C55" s="103" t="s">
        <v>34</v>
      </c>
      <c r="D55" s="104" t="s">
        <v>277</v>
      </c>
      <c r="E55" s="87">
        <f>E56</f>
        <v>85.60000000000001</v>
      </c>
      <c r="F55" s="87">
        <f>F56</f>
        <v>85.60000000000001</v>
      </c>
      <c r="G55" s="87">
        <f t="shared" si="1"/>
        <v>100</v>
      </c>
    </row>
    <row r="56" spans="1:7" ht="25.5">
      <c r="A56" s="16" t="s">
        <v>6</v>
      </c>
      <c r="C56" s="141" t="s">
        <v>242</v>
      </c>
      <c r="D56" s="106" t="s">
        <v>278</v>
      </c>
      <c r="E56" s="88">
        <f>0.7+84.9</f>
        <v>85.60000000000001</v>
      </c>
      <c r="F56" s="88">
        <f>0.7+84.9</f>
        <v>85.60000000000001</v>
      </c>
      <c r="G56" s="88">
        <f t="shared" si="1"/>
        <v>100</v>
      </c>
    </row>
    <row r="57" spans="1:7" ht="17.25" customHeight="1">
      <c r="A57" s="16" t="s">
        <v>25</v>
      </c>
      <c r="C57" s="102" t="s">
        <v>285</v>
      </c>
      <c r="D57" s="142" t="s">
        <v>286</v>
      </c>
      <c r="E57" s="86">
        <f>E58</f>
        <v>228</v>
      </c>
      <c r="F57" s="86">
        <f>F58</f>
        <v>228</v>
      </c>
      <c r="G57" s="86">
        <f t="shared" si="1"/>
        <v>100</v>
      </c>
    </row>
    <row r="58" spans="1:7" ht="13.5">
      <c r="A58" s="30" t="s">
        <v>6</v>
      </c>
      <c r="C58" s="103" t="s">
        <v>287</v>
      </c>
      <c r="D58" s="104" t="s">
        <v>317</v>
      </c>
      <c r="E58" s="87">
        <f>E59</f>
        <v>228</v>
      </c>
      <c r="F58" s="87">
        <f>F59</f>
        <v>228</v>
      </c>
      <c r="G58" s="87">
        <f t="shared" si="1"/>
        <v>100</v>
      </c>
    </row>
    <row r="59" spans="1:7" ht="13.5">
      <c r="A59" s="16" t="s">
        <v>6</v>
      </c>
      <c r="C59" s="105" t="s">
        <v>287</v>
      </c>
      <c r="D59" s="106" t="s">
        <v>288</v>
      </c>
      <c r="E59" s="88">
        <v>228</v>
      </c>
      <c r="F59" s="88">
        <v>228</v>
      </c>
      <c r="G59" s="88">
        <f t="shared" si="1"/>
        <v>100</v>
      </c>
    </row>
    <row r="60" spans="1:7" ht="16.5" thickBot="1">
      <c r="A60" s="16" t="s">
        <v>25</v>
      </c>
      <c r="C60" s="48" t="s">
        <v>35</v>
      </c>
      <c r="D60" s="146"/>
      <c r="E60" s="85">
        <f>E40+E7</f>
        <v>48795.100000000006</v>
      </c>
      <c r="F60" s="85">
        <f>F40+F7</f>
        <v>49008.100000000006</v>
      </c>
      <c r="G60" s="85">
        <f t="shared" si="1"/>
        <v>100.43651924066145</v>
      </c>
    </row>
    <row r="61" spans="1:7" s="21" customFormat="1" ht="42.75" customHeight="1" hidden="1">
      <c r="A61" s="34"/>
      <c r="C61" s="47" t="s">
        <v>39</v>
      </c>
      <c r="D61" s="71" t="s">
        <v>42</v>
      </c>
      <c r="E61" s="86">
        <f>E62</f>
        <v>0</v>
      </c>
      <c r="F61" s="86">
        <f>F62</f>
        <v>0</v>
      </c>
      <c r="G61" s="86"/>
    </row>
    <row r="62" spans="1:7" s="21" customFormat="1" ht="24" hidden="1">
      <c r="A62" s="34"/>
      <c r="C62" s="39" t="s">
        <v>40</v>
      </c>
      <c r="D62" s="35" t="s">
        <v>43</v>
      </c>
      <c r="E62" s="89">
        <f>E63</f>
        <v>0</v>
      </c>
      <c r="F62" s="89">
        <f>F63</f>
        <v>0</v>
      </c>
      <c r="G62" s="89"/>
    </row>
    <row r="63" spans="1:7" s="37" customFormat="1" ht="25.5" hidden="1">
      <c r="A63" s="34"/>
      <c r="C63" s="38" t="s">
        <v>41</v>
      </c>
      <c r="D63" s="36" t="s">
        <v>44</v>
      </c>
      <c r="E63" s="93"/>
      <c r="F63" s="93"/>
      <c r="G63" s="93"/>
    </row>
    <row r="64" spans="1:7" s="37" customFormat="1" ht="28.5" hidden="1">
      <c r="A64" s="34"/>
      <c r="C64" s="47" t="s">
        <v>45</v>
      </c>
      <c r="D64" s="71" t="s">
        <v>47</v>
      </c>
      <c r="E64" s="86">
        <f>E65</f>
        <v>0</v>
      </c>
      <c r="F64" s="86">
        <f>F65</f>
        <v>0</v>
      </c>
      <c r="G64" s="86"/>
    </row>
    <row r="65" spans="1:7" s="37" customFormat="1" ht="25.5" hidden="1">
      <c r="A65" s="34"/>
      <c r="C65" s="38" t="s">
        <v>46</v>
      </c>
      <c r="D65" s="36" t="s">
        <v>48</v>
      </c>
      <c r="E65" s="93"/>
      <c r="F65" s="93"/>
      <c r="G65" s="93"/>
    </row>
    <row r="66" spans="2:7" ht="19.5" customHeight="1">
      <c r="B66" s="32"/>
      <c r="C66" s="49" t="s">
        <v>52</v>
      </c>
      <c r="D66" s="72"/>
      <c r="E66" s="94"/>
      <c r="F66" s="94"/>
      <c r="G66" s="94"/>
    </row>
    <row r="67" spans="2:7" ht="14.25" customHeight="1">
      <c r="B67" s="32"/>
      <c r="C67" s="50" t="s">
        <v>53</v>
      </c>
      <c r="D67" s="69" t="s">
        <v>54</v>
      </c>
      <c r="E67" s="80">
        <f>SUM(E68:E76)</f>
        <v>7067.299999999999</v>
      </c>
      <c r="F67" s="80">
        <f>SUM(F68:F76)</f>
        <v>7214.5</v>
      </c>
      <c r="G67" s="77">
        <f aca="true" t="shared" si="2" ref="G67:G76">IF(E67=0,"",(F67/E67*100))</f>
        <v>102.08283219900105</v>
      </c>
    </row>
    <row r="68" spans="3:7" ht="13.5">
      <c r="C68" s="51" t="s">
        <v>55</v>
      </c>
      <c r="D68" s="73" t="s">
        <v>56</v>
      </c>
      <c r="E68" s="95">
        <v>1049.1</v>
      </c>
      <c r="F68" s="95">
        <v>1049.1</v>
      </c>
      <c r="G68" s="78">
        <f t="shared" si="2"/>
        <v>100</v>
      </c>
    </row>
    <row r="69" spans="3:7" ht="25.5">
      <c r="C69" s="51" t="s">
        <v>57</v>
      </c>
      <c r="D69" s="73" t="s">
        <v>58</v>
      </c>
      <c r="E69" s="95">
        <v>451.1</v>
      </c>
      <c r="F69" s="95">
        <v>451.1</v>
      </c>
      <c r="G69" s="78">
        <f t="shared" si="2"/>
        <v>100</v>
      </c>
    </row>
    <row r="70" spans="3:7" ht="25.5">
      <c r="C70" s="51" t="s">
        <v>59</v>
      </c>
      <c r="D70" s="73" t="s">
        <v>60</v>
      </c>
      <c r="E70" s="95">
        <v>4496.9</v>
      </c>
      <c r="F70" s="95">
        <v>4644.1</v>
      </c>
      <c r="G70" s="78">
        <f t="shared" si="2"/>
        <v>103.27336609664437</v>
      </c>
    </row>
    <row r="71" spans="3:7" ht="13.5" hidden="1">
      <c r="C71" s="51" t="s">
        <v>61</v>
      </c>
      <c r="D71" s="73" t="s">
        <v>62</v>
      </c>
      <c r="E71" s="95">
        <v>0</v>
      </c>
      <c r="F71" s="95">
        <v>0</v>
      </c>
      <c r="G71" s="78">
        <f t="shared" si="2"/>
      </c>
    </row>
    <row r="72" spans="3:7" ht="25.5">
      <c r="C72" s="51" t="s">
        <v>63</v>
      </c>
      <c r="D72" s="73" t="s">
        <v>64</v>
      </c>
      <c r="E72" s="95">
        <v>719.8</v>
      </c>
      <c r="F72" s="95">
        <v>719.8</v>
      </c>
      <c r="G72" s="78">
        <f t="shared" si="2"/>
        <v>100</v>
      </c>
    </row>
    <row r="73" spans="3:7" ht="13.5">
      <c r="C73" s="51" t="s">
        <v>65</v>
      </c>
      <c r="D73" s="73" t="s">
        <v>66</v>
      </c>
      <c r="E73" s="95">
        <v>325.2</v>
      </c>
      <c r="F73" s="95">
        <v>325.2</v>
      </c>
      <c r="G73" s="78">
        <f t="shared" si="2"/>
        <v>100</v>
      </c>
    </row>
    <row r="74" spans="3:7" ht="13.5">
      <c r="C74" s="51" t="s">
        <v>67</v>
      </c>
      <c r="D74" s="73" t="s">
        <v>68</v>
      </c>
      <c r="E74" s="95">
        <v>10</v>
      </c>
      <c r="F74" s="95">
        <v>10</v>
      </c>
      <c r="G74" s="78">
        <f t="shared" si="2"/>
        <v>100</v>
      </c>
    </row>
    <row r="75" spans="3:7" ht="13.5" hidden="1">
      <c r="C75" s="51" t="s">
        <v>69</v>
      </c>
      <c r="D75" s="73" t="s">
        <v>70</v>
      </c>
      <c r="E75" s="95">
        <v>0</v>
      </c>
      <c r="F75" s="95">
        <v>0</v>
      </c>
      <c r="G75" s="78">
        <f t="shared" si="2"/>
      </c>
    </row>
    <row r="76" spans="3:7" ht="13.5">
      <c r="C76" s="51" t="s">
        <v>71</v>
      </c>
      <c r="D76" s="73" t="s">
        <v>72</v>
      </c>
      <c r="E76" s="95">
        <v>15.2</v>
      </c>
      <c r="F76" s="95">
        <v>15.2</v>
      </c>
      <c r="G76" s="78">
        <f t="shared" si="2"/>
        <v>100</v>
      </c>
    </row>
    <row r="77" spans="3:7" ht="13.5">
      <c r="C77" s="50" t="s">
        <v>73</v>
      </c>
      <c r="D77" s="69" t="s">
        <v>74</v>
      </c>
      <c r="E77" s="80">
        <f>SUM(E78:E79)</f>
        <v>252.9</v>
      </c>
      <c r="F77" s="80">
        <f>SUM(F78:F79)</f>
        <v>252.9</v>
      </c>
      <c r="G77" s="77">
        <f>IF(E77=0,"",(F77/E77*100))</f>
        <v>100</v>
      </c>
    </row>
    <row r="78" spans="3:7" ht="13.5">
      <c r="C78" s="51" t="s">
        <v>75</v>
      </c>
      <c r="D78" s="73" t="s">
        <v>76</v>
      </c>
      <c r="E78" s="95">
        <v>252.9</v>
      </c>
      <c r="F78" s="95">
        <v>252.9</v>
      </c>
      <c r="G78" s="78">
        <f>IF(E78=0,"",(F78/E78*100))</f>
        <v>100</v>
      </c>
    </row>
    <row r="79" spans="3:7" ht="13.5" hidden="1">
      <c r="C79" s="51" t="s">
        <v>77</v>
      </c>
      <c r="D79" s="73" t="s">
        <v>78</v>
      </c>
      <c r="E79" s="95">
        <v>0</v>
      </c>
      <c r="F79" s="95">
        <v>0</v>
      </c>
      <c r="G79" s="95"/>
    </row>
    <row r="80" spans="3:7" s="115" customFormat="1" ht="13.5" hidden="1">
      <c r="C80" s="113" t="s">
        <v>79</v>
      </c>
      <c r="D80" s="114" t="s">
        <v>80</v>
      </c>
      <c r="E80" s="107">
        <f>SUM(E81:E84)</f>
        <v>0</v>
      </c>
      <c r="F80" s="107">
        <f>SUM(F81:F84)</f>
        <v>0</v>
      </c>
      <c r="G80" s="107"/>
    </row>
    <row r="81" spans="3:7" s="115" customFormat="1" ht="13.5" hidden="1">
      <c r="C81" s="116" t="s">
        <v>81</v>
      </c>
      <c r="D81" s="117" t="s">
        <v>82</v>
      </c>
      <c r="E81" s="112">
        <v>0</v>
      </c>
      <c r="F81" s="112">
        <v>0</v>
      </c>
      <c r="G81" s="112"/>
    </row>
    <row r="82" spans="3:7" ht="13.5" hidden="1">
      <c r="C82" s="51" t="s">
        <v>83</v>
      </c>
      <c r="D82" s="73" t="s">
        <v>84</v>
      </c>
      <c r="E82" s="95">
        <v>0</v>
      </c>
      <c r="F82" s="95">
        <v>0</v>
      </c>
      <c r="G82" s="95"/>
    </row>
    <row r="83" spans="3:7" ht="13.5" hidden="1">
      <c r="C83" s="51" t="s">
        <v>85</v>
      </c>
      <c r="D83" s="73" t="s">
        <v>86</v>
      </c>
      <c r="E83" s="95">
        <v>0</v>
      </c>
      <c r="F83" s="95">
        <v>0</v>
      </c>
      <c r="G83" s="95"/>
    </row>
    <row r="84" spans="3:7" ht="13.5" hidden="1">
      <c r="C84" s="51" t="s">
        <v>87</v>
      </c>
      <c r="D84" s="73" t="s">
        <v>88</v>
      </c>
      <c r="E84" s="95">
        <v>0</v>
      </c>
      <c r="F84" s="95">
        <v>0</v>
      </c>
      <c r="G84" s="95"/>
    </row>
    <row r="85" spans="3:7" ht="13.5">
      <c r="C85" s="50" t="s">
        <v>89</v>
      </c>
      <c r="D85" s="69" t="s">
        <v>90</v>
      </c>
      <c r="E85" s="80">
        <f>SUM(E86:E95)</f>
        <v>1385.3000000000002</v>
      </c>
      <c r="F85" s="80">
        <f>SUM(F86:F95)</f>
        <v>1385.3000000000002</v>
      </c>
      <c r="G85" s="77">
        <f aca="true" t="shared" si="3" ref="G85:G92">IF(E85=0,"",(F85/E85*100))</f>
        <v>100</v>
      </c>
    </row>
    <row r="86" spans="3:7" ht="13.5">
      <c r="C86" s="51" t="s">
        <v>91</v>
      </c>
      <c r="D86" s="73" t="s">
        <v>92</v>
      </c>
      <c r="E86" s="95">
        <v>84.9</v>
      </c>
      <c r="F86" s="95">
        <v>84.9</v>
      </c>
      <c r="G86" s="78">
        <f t="shared" si="3"/>
        <v>100</v>
      </c>
    </row>
    <row r="87" spans="3:7" ht="13.5" hidden="1">
      <c r="C87" s="51" t="s">
        <v>93</v>
      </c>
      <c r="D87" s="73" t="s">
        <v>94</v>
      </c>
      <c r="E87" s="95"/>
      <c r="F87" s="95"/>
      <c r="G87" s="78">
        <f t="shared" si="3"/>
      </c>
    </row>
    <row r="88" spans="3:7" ht="13.5" hidden="1">
      <c r="C88" s="51" t="s">
        <v>95</v>
      </c>
      <c r="D88" s="73" t="s">
        <v>96</v>
      </c>
      <c r="E88" s="95"/>
      <c r="F88" s="95"/>
      <c r="G88" s="78">
        <f t="shared" si="3"/>
      </c>
    </row>
    <row r="89" spans="3:7" ht="13.5" hidden="1">
      <c r="C89" s="51" t="s">
        <v>97</v>
      </c>
      <c r="D89" s="73" t="s">
        <v>98</v>
      </c>
      <c r="E89" s="95"/>
      <c r="F89" s="95"/>
      <c r="G89" s="78">
        <f t="shared" si="3"/>
      </c>
    </row>
    <row r="90" spans="3:7" ht="13.5" hidden="1">
      <c r="C90" s="51" t="s">
        <v>99</v>
      </c>
      <c r="D90" s="73" t="s">
        <v>100</v>
      </c>
      <c r="E90" s="95"/>
      <c r="F90" s="95"/>
      <c r="G90" s="78">
        <f t="shared" si="3"/>
      </c>
    </row>
    <row r="91" spans="3:7" ht="13.5" hidden="1">
      <c r="C91" s="51" t="s">
        <v>101</v>
      </c>
      <c r="D91" s="73" t="s">
        <v>102</v>
      </c>
      <c r="E91" s="95"/>
      <c r="F91" s="95"/>
      <c r="G91" s="78">
        <f t="shared" si="3"/>
      </c>
    </row>
    <row r="92" spans="3:7" ht="13.5">
      <c r="C92" s="51" t="s">
        <v>103</v>
      </c>
      <c r="D92" s="73" t="s">
        <v>104</v>
      </c>
      <c r="E92" s="95">
        <v>1300.4</v>
      </c>
      <c r="F92" s="95">
        <v>1300.4</v>
      </c>
      <c r="G92" s="78">
        <f t="shared" si="3"/>
        <v>100</v>
      </c>
    </row>
    <row r="93" spans="3:7" ht="13.5" hidden="1">
      <c r="C93" s="51" t="s">
        <v>105</v>
      </c>
      <c r="D93" s="73" t="s">
        <v>106</v>
      </c>
      <c r="E93" s="95"/>
      <c r="F93" s="95"/>
      <c r="G93" s="95"/>
    </row>
    <row r="94" spans="3:7" ht="13.5" hidden="1">
      <c r="C94" s="51" t="s">
        <v>107</v>
      </c>
      <c r="D94" s="73" t="s">
        <v>108</v>
      </c>
      <c r="E94" s="95"/>
      <c r="F94" s="95"/>
      <c r="G94" s="95"/>
    </row>
    <row r="95" spans="3:7" s="115" customFormat="1" ht="13.5" hidden="1">
      <c r="C95" s="116" t="s">
        <v>109</v>
      </c>
      <c r="D95" s="117" t="s">
        <v>110</v>
      </c>
      <c r="E95" s="112">
        <v>0</v>
      </c>
      <c r="F95" s="112">
        <v>0</v>
      </c>
      <c r="G95" s="112"/>
    </row>
    <row r="96" spans="3:7" ht="13.5">
      <c r="C96" s="50" t="s">
        <v>111</v>
      </c>
      <c r="D96" s="69" t="s">
        <v>112</v>
      </c>
      <c r="E96" s="80">
        <f>SUM(E97:E100)</f>
        <v>35667.600000000006</v>
      </c>
      <c r="F96" s="80">
        <f>SUM(F97:F100)</f>
        <v>35667.600000000006</v>
      </c>
      <c r="G96" s="77">
        <f>IF(E96=0,"",(F96/E96*100))</f>
        <v>100</v>
      </c>
    </row>
    <row r="97" spans="3:7" s="115" customFormat="1" ht="13.5" hidden="1">
      <c r="C97" s="116" t="s">
        <v>113</v>
      </c>
      <c r="D97" s="117" t="s">
        <v>114</v>
      </c>
      <c r="E97" s="112">
        <v>0</v>
      </c>
      <c r="F97" s="112">
        <v>0</v>
      </c>
      <c r="G97" s="112"/>
    </row>
    <row r="98" spans="3:7" ht="13.5">
      <c r="C98" s="51" t="s">
        <v>115</v>
      </c>
      <c r="D98" s="73" t="s">
        <v>116</v>
      </c>
      <c r="E98" s="95">
        <v>35658.8</v>
      </c>
      <c r="F98" s="95">
        <v>35658.8</v>
      </c>
      <c r="G98" s="78">
        <f>IF(E98=0,"",(F98/E98*100))</f>
        <v>100</v>
      </c>
    </row>
    <row r="99" spans="3:7" ht="13.5">
      <c r="C99" s="51" t="s">
        <v>117</v>
      </c>
      <c r="D99" s="73" t="s">
        <v>118</v>
      </c>
      <c r="E99" s="95">
        <v>8.8</v>
      </c>
      <c r="F99" s="95">
        <v>8.8</v>
      </c>
      <c r="G99" s="78">
        <f>IF(E99=0,"",(F99/E99*100))</f>
        <v>100</v>
      </c>
    </row>
    <row r="100" spans="3:7" ht="13.5" hidden="1">
      <c r="C100" s="51" t="s">
        <v>119</v>
      </c>
      <c r="D100" s="73" t="s">
        <v>120</v>
      </c>
      <c r="E100" s="95"/>
      <c r="F100" s="95"/>
      <c r="G100" s="95"/>
    </row>
    <row r="101" spans="3:7" ht="13.5" hidden="1">
      <c r="C101" s="50" t="s">
        <v>121</v>
      </c>
      <c r="D101" s="69" t="s">
        <v>122</v>
      </c>
      <c r="E101" s="80">
        <f>SUM(E102:E103)</f>
        <v>0</v>
      </c>
      <c r="F101" s="80">
        <f>SUM(F102:F103)</f>
        <v>0</v>
      </c>
      <c r="G101" s="80"/>
    </row>
    <row r="102" spans="3:7" ht="13.5" hidden="1">
      <c r="C102" s="51" t="s">
        <v>123</v>
      </c>
      <c r="D102" s="73" t="s">
        <v>124</v>
      </c>
      <c r="E102" s="95">
        <v>0</v>
      </c>
      <c r="F102" s="95">
        <v>0</v>
      </c>
      <c r="G102" s="95"/>
    </row>
    <row r="103" spans="3:7" ht="13.5" hidden="1">
      <c r="C103" s="51" t="s">
        <v>125</v>
      </c>
      <c r="D103" s="73" t="s">
        <v>126</v>
      </c>
      <c r="E103" s="95">
        <v>0</v>
      </c>
      <c r="F103" s="95">
        <v>0</v>
      </c>
      <c r="G103" s="95"/>
    </row>
    <row r="104" spans="3:7" ht="13.5">
      <c r="C104" s="50" t="s">
        <v>127</v>
      </c>
      <c r="D104" s="69" t="s">
        <v>128</v>
      </c>
      <c r="E104" s="80">
        <f>SUM(E105:E111)</f>
        <v>17.9</v>
      </c>
      <c r="F104" s="80">
        <f>SUM(F105:F111)</f>
        <v>17.9</v>
      </c>
      <c r="G104" s="77">
        <f>IF(E104=0,"",(F104/E104*100))</f>
        <v>100</v>
      </c>
    </row>
    <row r="105" spans="3:7" ht="13.5" hidden="1">
      <c r="C105" s="51" t="s">
        <v>129</v>
      </c>
      <c r="D105" s="73" t="s">
        <v>130</v>
      </c>
      <c r="E105" s="95"/>
      <c r="F105" s="95"/>
      <c r="G105" s="95"/>
    </row>
    <row r="106" spans="3:7" ht="13.5" hidden="1">
      <c r="C106" s="51" t="s">
        <v>131</v>
      </c>
      <c r="D106" s="73" t="s">
        <v>132</v>
      </c>
      <c r="E106" s="95"/>
      <c r="F106" s="95"/>
      <c r="G106" s="95"/>
    </row>
    <row r="107" spans="3:7" ht="13.5" hidden="1">
      <c r="C107" s="51" t="s">
        <v>133</v>
      </c>
      <c r="D107" s="73" t="s">
        <v>134</v>
      </c>
      <c r="E107" s="95"/>
      <c r="F107" s="95"/>
      <c r="G107" s="95"/>
    </row>
    <row r="108" spans="3:7" ht="13.5" hidden="1">
      <c r="C108" s="51" t="s">
        <v>135</v>
      </c>
      <c r="D108" s="73" t="s">
        <v>136</v>
      </c>
      <c r="E108" s="95"/>
      <c r="F108" s="95"/>
      <c r="G108" s="95"/>
    </row>
    <row r="109" spans="3:7" ht="13.5">
      <c r="C109" s="51" t="s">
        <v>137</v>
      </c>
      <c r="D109" s="73" t="s">
        <v>138</v>
      </c>
      <c r="E109" s="95">
        <v>17.9</v>
      </c>
      <c r="F109" s="95">
        <v>17.9</v>
      </c>
      <c r="G109" s="78">
        <f>IF(E109=0,"",(F109/E109*100))</f>
        <v>100</v>
      </c>
    </row>
    <row r="110" spans="3:7" ht="13.5" hidden="1">
      <c r="C110" s="51" t="s">
        <v>139</v>
      </c>
      <c r="D110" s="73" t="s">
        <v>140</v>
      </c>
      <c r="E110" s="95">
        <v>0</v>
      </c>
      <c r="F110" s="95">
        <v>0</v>
      </c>
      <c r="G110" s="95"/>
    </row>
    <row r="111" spans="3:7" ht="13.5" hidden="1">
      <c r="C111" s="51" t="s">
        <v>141</v>
      </c>
      <c r="D111" s="73" t="s">
        <v>142</v>
      </c>
      <c r="E111" s="95"/>
      <c r="F111" s="95"/>
      <c r="G111" s="95"/>
    </row>
    <row r="112" spans="3:7" ht="13.5">
      <c r="C112" s="50" t="s">
        <v>243</v>
      </c>
      <c r="D112" s="69" t="s">
        <v>143</v>
      </c>
      <c r="E112" s="80">
        <f>SUM(E113:E114)</f>
        <v>4878.3</v>
      </c>
      <c r="F112" s="80">
        <f>SUM(F113:F114)</f>
        <v>4878.3</v>
      </c>
      <c r="G112" s="77">
        <f>IF(E112=0,"",(F112/E112*100))</f>
        <v>100</v>
      </c>
    </row>
    <row r="113" spans="3:7" ht="13.5">
      <c r="C113" s="51" t="s">
        <v>144</v>
      </c>
      <c r="D113" s="73" t="s">
        <v>145</v>
      </c>
      <c r="E113" s="95">
        <v>4878.3</v>
      </c>
      <c r="F113" s="95">
        <v>4878.3</v>
      </c>
      <c r="G113" s="78">
        <f>IF(E113=0,"",(F113/E113*100))</f>
        <v>100</v>
      </c>
    </row>
    <row r="114" spans="3:7" ht="13.5" hidden="1">
      <c r="C114" s="51" t="s">
        <v>146</v>
      </c>
      <c r="D114" s="73" t="s">
        <v>147</v>
      </c>
      <c r="E114" s="95">
        <v>0</v>
      </c>
      <c r="F114" s="95">
        <v>0</v>
      </c>
      <c r="G114" s="95"/>
    </row>
    <row r="115" spans="3:7" ht="13.5" hidden="1">
      <c r="C115" s="53" t="s">
        <v>148</v>
      </c>
      <c r="D115" s="74" t="s">
        <v>149</v>
      </c>
      <c r="E115" s="81">
        <f>SUM(E116:E122)</f>
        <v>0</v>
      </c>
      <c r="F115" s="81">
        <f>SUM(F116:F122)</f>
        <v>0</v>
      </c>
      <c r="G115" s="81"/>
    </row>
    <row r="116" spans="3:7" ht="13.5" hidden="1">
      <c r="C116" s="51" t="s">
        <v>150</v>
      </c>
      <c r="D116" s="73" t="s">
        <v>151</v>
      </c>
      <c r="E116" s="95"/>
      <c r="F116" s="95"/>
      <c r="G116" s="95"/>
    </row>
    <row r="117" spans="3:7" ht="13.5" hidden="1">
      <c r="C117" s="51" t="s">
        <v>152</v>
      </c>
      <c r="D117" s="73" t="s">
        <v>153</v>
      </c>
      <c r="E117" s="95"/>
      <c r="F117" s="95"/>
      <c r="G117" s="95"/>
    </row>
    <row r="118" spans="3:7" ht="13.5" hidden="1">
      <c r="C118" s="51" t="s">
        <v>154</v>
      </c>
      <c r="D118" s="73" t="s">
        <v>155</v>
      </c>
      <c r="E118" s="95"/>
      <c r="F118" s="95"/>
      <c r="G118" s="95"/>
    </row>
    <row r="119" spans="3:7" ht="13.5" hidden="1">
      <c r="C119" s="51" t="s">
        <v>156</v>
      </c>
      <c r="D119" s="73" t="s">
        <v>157</v>
      </c>
      <c r="E119" s="95"/>
      <c r="F119" s="95"/>
      <c r="G119" s="95"/>
    </row>
    <row r="120" spans="3:7" ht="13.5" hidden="1">
      <c r="C120" s="51" t="s">
        <v>158</v>
      </c>
      <c r="D120" s="73" t="s">
        <v>159</v>
      </c>
      <c r="E120" s="95"/>
      <c r="F120" s="95"/>
      <c r="G120" s="95"/>
    </row>
    <row r="121" spans="3:7" ht="13.5" hidden="1">
      <c r="C121" s="51" t="s">
        <v>160</v>
      </c>
      <c r="D121" s="73" t="s">
        <v>161</v>
      </c>
      <c r="E121" s="95"/>
      <c r="F121" s="95"/>
      <c r="G121" s="95"/>
    </row>
    <row r="122" spans="3:7" ht="13.5" hidden="1">
      <c r="C122" s="51" t="s">
        <v>162</v>
      </c>
      <c r="D122" s="73" t="s">
        <v>163</v>
      </c>
      <c r="E122" s="95"/>
      <c r="F122" s="95"/>
      <c r="G122" s="95"/>
    </row>
    <row r="123" spans="3:7" ht="13.5" hidden="1">
      <c r="C123" s="50" t="s">
        <v>164</v>
      </c>
      <c r="D123" s="69" t="s">
        <v>165</v>
      </c>
      <c r="E123" s="80">
        <f>SUM(E124:E128)</f>
        <v>0</v>
      </c>
      <c r="F123" s="80">
        <f>SUM(F124:F128)</f>
        <v>0</v>
      </c>
      <c r="G123" s="80"/>
    </row>
    <row r="124" spans="3:7" ht="13.5" hidden="1">
      <c r="C124" s="51" t="s">
        <v>166</v>
      </c>
      <c r="D124" s="73" t="s">
        <v>167</v>
      </c>
      <c r="E124" s="95">
        <v>0</v>
      </c>
      <c r="F124" s="95">
        <v>0</v>
      </c>
      <c r="G124" s="95"/>
    </row>
    <row r="125" spans="3:7" ht="13.5" hidden="1">
      <c r="C125" s="51" t="s">
        <v>168</v>
      </c>
      <c r="D125" s="73" t="s">
        <v>169</v>
      </c>
      <c r="E125" s="95"/>
      <c r="F125" s="95"/>
      <c r="G125" s="95"/>
    </row>
    <row r="126" spans="3:7" ht="13.5" hidden="1">
      <c r="C126" s="51" t="s">
        <v>170</v>
      </c>
      <c r="D126" s="73" t="s">
        <v>171</v>
      </c>
      <c r="E126" s="95">
        <v>0</v>
      </c>
      <c r="F126" s="95">
        <v>0</v>
      </c>
      <c r="G126" s="95"/>
    </row>
    <row r="127" spans="3:7" ht="13.5" hidden="1">
      <c r="C127" s="51" t="s">
        <v>172</v>
      </c>
      <c r="D127" s="73" t="s">
        <v>173</v>
      </c>
      <c r="E127" s="95"/>
      <c r="F127" s="95"/>
      <c r="G127" s="95"/>
    </row>
    <row r="128" spans="3:7" ht="13.5" hidden="1">
      <c r="C128" s="51" t="s">
        <v>174</v>
      </c>
      <c r="D128" s="73" t="s">
        <v>175</v>
      </c>
      <c r="E128" s="95"/>
      <c r="F128" s="95"/>
      <c r="G128" s="95"/>
    </row>
    <row r="129" spans="3:7" ht="13.5">
      <c r="C129" s="50" t="s">
        <v>176</v>
      </c>
      <c r="D129" s="69" t="s">
        <v>177</v>
      </c>
      <c r="E129" s="80">
        <f>SUM(E130:E133)</f>
        <v>175</v>
      </c>
      <c r="F129" s="80">
        <f>SUM(F130:F133)</f>
        <v>175</v>
      </c>
      <c r="G129" s="77">
        <f>IF(E129=0,"",(F129/E129*100))</f>
        <v>100</v>
      </c>
    </row>
    <row r="130" spans="3:7" ht="13.5" hidden="1">
      <c r="C130" s="51" t="s">
        <v>178</v>
      </c>
      <c r="D130" s="73" t="s">
        <v>179</v>
      </c>
      <c r="E130" s="95"/>
      <c r="F130" s="95"/>
      <c r="G130" s="95"/>
    </row>
    <row r="131" spans="3:7" ht="13.5" hidden="1">
      <c r="C131" s="51" t="s">
        <v>180</v>
      </c>
      <c r="D131" s="73" t="s">
        <v>181</v>
      </c>
      <c r="E131" s="95"/>
      <c r="F131" s="95"/>
      <c r="G131" s="95"/>
    </row>
    <row r="132" spans="3:7" ht="13.5" hidden="1">
      <c r="C132" s="51" t="s">
        <v>182</v>
      </c>
      <c r="D132" s="73" t="s">
        <v>183</v>
      </c>
      <c r="E132" s="95"/>
      <c r="F132" s="95"/>
      <c r="G132" s="95"/>
    </row>
    <row r="133" spans="3:7" ht="13.5">
      <c r="C133" s="51" t="s">
        <v>184</v>
      </c>
      <c r="D133" s="73" t="s">
        <v>185</v>
      </c>
      <c r="E133" s="95">
        <v>175</v>
      </c>
      <c r="F133" s="95">
        <v>175</v>
      </c>
      <c r="G133" s="78">
        <f>IF(E133=0,"",(F133/E133*100))</f>
        <v>100</v>
      </c>
    </row>
    <row r="134" spans="3:7" ht="13.5" hidden="1">
      <c r="C134" s="50" t="s">
        <v>186</v>
      </c>
      <c r="D134" s="69" t="s">
        <v>187</v>
      </c>
      <c r="E134" s="80">
        <f>SUM(E135:E136)</f>
        <v>0</v>
      </c>
      <c r="F134" s="80">
        <f>SUM(F135:F136)</f>
        <v>0</v>
      </c>
      <c r="G134" s="80"/>
    </row>
    <row r="135" spans="3:7" ht="13.5" hidden="1">
      <c r="C135" s="51" t="s">
        <v>188</v>
      </c>
      <c r="D135" s="73" t="s">
        <v>189</v>
      </c>
      <c r="E135" s="95"/>
      <c r="F135" s="95"/>
      <c r="G135" s="95"/>
    </row>
    <row r="136" spans="3:7" ht="13.5" hidden="1">
      <c r="C136" s="51" t="s">
        <v>190</v>
      </c>
      <c r="D136" s="73" t="s">
        <v>191</v>
      </c>
      <c r="E136" s="95"/>
      <c r="F136" s="95"/>
      <c r="G136" s="95"/>
    </row>
    <row r="137" spans="3:7" ht="13.5">
      <c r="C137" s="50" t="s">
        <v>192</v>
      </c>
      <c r="D137" s="69" t="s">
        <v>193</v>
      </c>
      <c r="E137" s="80">
        <f>SUM(E138)</f>
        <v>0.2</v>
      </c>
      <c r="F137" s="80">
        <f>SUM(F138)</f>
        <v>0.2</v>
      </c>
      <c r="G137" s="77">
        <f>IF(E137=0,"",(F137/E137*100))</f>
        <v>100</v>
      </c>
    </row>
    <row r="138" spans="3:7" ht="13.5">
      <c r="C138" s="51" t="s">
        <v>194</v>
      </c>
      <c r="D138" s="73" t="s">
        <v>195</v>
      </c>
      <c r="E138" s="95">
        <v>0.2</v>
      </c>
      <c r="F138" s="95">
        <v>0.2</v>
      </c>
      <c r="G138" s="78">
        <f>IF(E138=0,"",(F138/E138*100))</f>
        <v>100</v>
      </c>
    </row>
    <row r="139" spans="3:7" ht="25.5" hidden="1">
      <c r="C139" s="53" t="s">
        <v>196</v>
      </c>
      <c r="D139" s="74" t="s">
        <v>197</v>
      </c>
      <c r="E139" s="54">
        <f>SUM(E140:E142)</f>
        <v>0</v>
      </c>
      <c r="F139" s="54">
        <f>SUM(F140:F142)</f>
        <v>0</v>
      </c>
      <c r="G139" s="54"/>
    </row>
    <row r="140" spans="3:7" ht="13.5" hidden="1">
      <c r="C140" s="51" t="s">
        <v>198</v>
      </c>
      <c r="D140" s="73" t="s">
        <v>199</v>
      </c>
      <c r="E140" s="52"/>
      <c r="F140" s="52"/>
      <c r="G140" s="52"/>
    </row>
    <row r="141" spans="3:7" ht="13.5" hidden="1">
      <c r="C141" s="51" t="s">
        <v>200</v>
      </c>
      <c r="D141" s="73" t="s">
        <v>201</v>
      </c>
      <c r="E141" s="52"/>
      <c r="F141" s="52"/>
      <c r="G141" s="52"/>
    </row>
    <row r="142" spans="3:7" ht="13.5" hidden="1">
      <c r="C142" s="51" t="s">
        <v>202</v>
      </c>
      <c r="D142" s="73" t="s">
        <v>203</v>
      </c>
      <c r="E142" s="52"/>
      <c r="F142" s="52"/>
      <c r="G142" s="147"/>
    </row>
    <row r="143" spans="3:7" ht="16.5" thickBot="1">
      <c r="C143" s="55" t="s">
        <v>204</v>
      </c>
      <c r="D143" s="75" t="s">
        <v>205</v>
      </c>
      <c r="E143" s="101">
        <f>E67+E77+E80+E85+E96+E101+E104+E112+E115+E123+E129+E134+E137+E139</f>
        <v>49444.50000000001</v>
      </c>
      <c r="F143" s="101">
        <f>F67+F77+F80+F85+F96+F101+F104+F112+F115+F123+F129+F134+F137+F139</f>
        <v>49591.700000000004</v>
      </c>
      <c r="G143" s="148">
        <f aca="true" t="shared" si="4" ref="G143:G162">IF(E143=0,"",(F143/E143*100))</f>
        <v>100.29770753066569</v>
      </c>
    </row>
    <row r="144" spans="3:7" ht="15.75">
      <c r="C144" s="56" t="s">
        <v>206</v>
      </c>
      <c r="D144" s="76"/>
      <c r="E144" s="110">
        <f>E60-E143</f>
        <v>-649.4000000000015</v>
      </c>
      <c r="F144" s="110">
        <f>F60-F143</f>
        <v>-583.5999999999985</v>
      </c>
      <c r="G144" s="150">
        <f t="shared" si="4"/>
        <v>89.86757006467467</v>
      </c>
    </row>
    <row r="145" spans="3:7" ht="13.5">
      <c r="C145" s="57" t="s">
        <v>207</v>
      </c>
      <c r="D145" s="58" t="s">
        <v>208</v>
      </c>
      <c r="E145" s="111">
        <f>E146+E148+E153+E158+E163</f>
        <v>649.3999999999985</v>
      </c>
      <c r="F145" s="80">
        <f>F153+F158+F163+F148</f>
        <v>583.5999999999985</v>
      </c>
      <c r="G145" s="77">
        <f t="shared" si="4"/>
        <v>89.86757006467508</v>
      </c>
    </row>
    <row r="146" spans="3:7" ht="51" hidden="1">
      <c r="C146" s="59" t="s">
        <v>209</v>
      </c>
      <c r="D146" s="60" t="s">
        <v>210</v>
      </c>
      <c r="E146" s="81">
        <f>E147</f>
        <v>0</v>
      </c>
      <c r="F146" s="81">
        <f>F147</f>
        <v>0</v>
      </c>
      <c r="G146" s="79">
        <f t="shared" si="4"/>
      </c>
    </row>
    <row r="147" spans="3:7" ht="25.5" hidden="1">
      <c r="C147" s="61" t="s">
        <v>211</v>
      </c>
      <c r="D147" s="62" t="s">
        <v>212</v>
      </c>
      <c r="E147" s="82"/>
      <c r="F147" s="82"/>
      <c r="G147" s="78">
        <f t="shared" si="4"/>
      </c>
    </row>
    <row r="148" spans="3:7" ht="13.5">
      <c r="C148" s="59" t="s">
        <v>213</v>
      </c>
      <c r="D148" s="63" t="s">
        <v>273</v>
      </c>
      <c r="E148" s="81">
        <f>E149+E151+E150+E152</f>
        <v>65.8</v>
      </c>
      <c r="F148" s="81">
        <f>F149+F151+F150+F152</f>
        <v>0</v>
      </c>
      <c r="G148" s="79">
        <f t="shared" si="4"/>
        <v>0</v>
      </c>
    </row>
    <row r="149" spans="3:7" ht="13.5" hidden="1">
      <c r="C149" s="61" t="s">
        <v>214</v>
      </c>
      <c r="D149" s="64" t="s">
        <v>215</v>
      </c>
      <c r="E149" s="83"/>
      <c r="F149" s="83"/>
      <c r="G149" s="78">
        <f t="shared" si="4"/>
      </c>
    </row>
    <row r="150" spans="3:7" ht="13.5">
      <c r="C150" s="66" t="s">
        <v>246</v>
      </c>
      <c r="D150" s="64" t="s">
        <v>216</v>
      </c>
      <c r="E150" s="83">
        <v>65.8</v>
      </c>
      <c r="F150" s="83">
        <v>0</v>
      </c>
      <c r="G150" s="78">
        <f t="shared" si="4"/>
        <v>0</v>
      </c>
    </row>
    <row r="151" spans="3:7" ht="13.5" hidden="1">
      <c r="C151" s="65" t="s">
        <v>217</v>
      </c>
      <c r="D151" s="62" t="s">
        <v>218</v>
      </c>
      <c r="E151" s="83"/>
      <c r="F151" s="83"/>
      <c r="G151" s="78">
        <f t="shared" si="4"/>
      </c>
    </row>
    <row r="152" spans="3:7" ht="25.5" hidden="1">
      <c r="C152" s="65" t="s">
        <v>219</v>
      </c>
      <c r="D152" s="62" t="s">
        <v>220</v>
      </c>
      <c r="E152" s="83">
        <v>0</v>
      </c>
      <c r="F152" s="83">
        <v>0</v>
      </c>
      <c r="G152" s="78">
        <f t="shared" si="4"/>
      </c>
    </row>
    <row r="153" spans="3:7" ht="14.25" customHeight="1">
      <c r="C153" s="59" t="s">
        <v>221</v>
      </c>
      <c r="D153" s="63" t="s">
        <v>274</v>
      </c>
      <c r="E153" s="81">
        <f>E154+E156+E157+E155</f>
        <v>-54</v>
      </c>
      <c r="F153" s="81">
        <f>F154+F156+F157+F155</f>
        <v>-54</v>
      </c>
      <c r="G153" s="79">
        <f t="shared" si="4"/>
        <v>100</v>
      </c>
    </row>
    <row r="154" spans="3:7" ht="25.5" hidden="1">
      <c r="C154" s="61" t="s">
        <v>222</v>
      </c>
      <c r="D154" s="64" t="s">
        <v>223</v>
      </c>
      <c r="E154" s="82"/>
      <c r="F154" s="83"/>
      <c r="G154" s="78">
        <f t="shared" si="4"/>
      </c>
    </row>
    <row r="155" spans="3:7" ht="25.5" hidden="1">
      <c r="C155" s="61" t="s">
        <v>224</v>
      </c>
      <c r="D155" s="64" t="s">
        <v>225</v>
      </c>
      <c r="E155" s="82">
        <v>0</v>
      </c>
      <c r="F155" s="83">
        <v>0</v>
      </c>
      <c r="G155" s="78">
        <f t="shared" si="4"/>
      </c>
    </row>
    <row r="156" spans="3:7" ht="26.25" customHeight="1">
      <c r="C156" s="66" t="s">
        <v>247</v>
      </c>
      <c r="D156" s="64" t="s">
        <v>227</v>
      </c>
      <c r="E156" s="83">
        <v>-54</v>
      </c>
      <c r="F156" s="83">
        <v>-54</v>
      </c>
      <c r="G156" s="78">
        <f t="shared" si="4"/>
        <v>100</v>
      </c>
    </row>
    <row r="157" spans="3:7" ht="25.5" hidden="1">
      <c r="C157" s="61" t="s">
        <v>226</v>
      </c>
      <c r="D157" s="64" t="s">
        <v>227</v>
      </c>
      <c r="E157" s="83">
        <v>0</v>
      </c>
      <c r="F157" s="83">
        <v>0</v>
      </c>
      <c r="G157" s="78">
        <v>0</v>
      </c>
    </row>
    <row r="158" spans="3:7" ht="13.5">
      <c r="C158" s="59" t="s">
        <v>228</v>
      </c>
      <c r="D158" s="63" t="s">
        <v>229</v>
      </c>
      <c r="E158" s="84">
        <f>E160+E162</f>
        <v>637.5999999999985</v>
      </c>
      <c r="F158" s="84">
        <f>F160+F162</f>
        <v>637.5999999999985</v>
      </c>
      <c r="G158" s="79">
        <f t="shared" si="4"/>
        <v>100</v>
      </c>
    </row>
    <row r="159" spans="3:7" ht="13.5" hidden="1">
      <c r="C159" s="61" t="s">
        <v>230</v>
      </c>
      <c r="D159" s="64" t="s">
        <v>231</v>
      </c>
      <c r="E159" s="83"/>
      <c r="F159" s="83"/>
      <c r="G159" s="78">
        <f t="shared" si="4"/>
      </c>
    </row>
    <row r="160" spans="3:7" ht="13.5">
      <c r="C160" s="66" t="s">
        <v>244</v>
      </c>
      <c r="D160" s="64" t="s">
        <v>232</v>
      </c>
      <c r="E160" s="82">
        <v>-48860.9</v>
      </c>
      <c r="F160" s="82">
        <v>-48860.9</v>
      </c>
      <c r="G160" s="78">
        <f t="shared" si="4"/>
        <v>100</v>
      </c>
    </row>
    <row r="161" spans="3:7" ht="13.5" hidden="1">
      <c r="C161" s="66" t="s">
        <v>245</v>
      </c>
      <c r="D161" s="64" t="s">
        <v>233</v>
      </c>
      <c r="E161" s="82"/>
      <c r="F161" s="82"/>
      <c r="G161" s="78">
        <f t="shared" si="4"/>
      </c>
    </row>
    <row r="162" spans="3:7" ht="13.5">
      <c r="C162" s="66" t="s">
        <v>245</v>
      </c>
      <c r="D162" s="64" t="s">
        <v>234</v>
      </c>
      <c r="E162" s="82">
        <v>49498.5</v>
      </c>
      <c r="F162" s="82">
        <v>49498.5</v>
      </c>
      <c r="G162" s="78">
        <f t="shared" si="4"/>
        <v>100</v>
      </c>
    </row>
  </sheetData>
  <sheetProtection/>
  <mergeCells count="7">
    <mergeCell ref="F5:F6"/>
    <mergeCell ref="G5:G6"/>
    <mergeCell ref="C2:G2"/>
    <mergeCell ref="A5:B5"/>
    <mergeCell ref="C5:C6"/>
    <mergeCell ref="E5:E6"/>
    <mergeCell ref="D5:D6"/>
  </mergeCells>
  <printOptions/>
  <pageMargins left="0.984251968503937" right="0" top="0.3937007874015748" bottom="0" header="0.15748031496062992" footer="0"/>
  <pageSetup fitToHeight="1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2017-11-13T07:35:02Z</cp:lastPrinted>
  <dcterms:created xsi:type="dcterms:W3CDTF">1996-10-08T23:32:33Z</dcterms:created>
  <dcterms:modified xsi:type="dcterms:W3CDTF">2017-11-14T06:29:15Z</dcterms:modified>
  <cp:category/>
  <cp:version/>
  <cp:contentType/>
  <cp:contentStatus/>
</cp:coreProperties>
</file>